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9216" activeTab="0"/>
  </bookViews>
  <sheets>
    <sheet name="kalkulačka" sheetId="1" r:id="rId1"/>
    <sheet name="podklady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<sst xmlns="http://schemas.openxmlformats.org/spreadsheetml/2006/main" count="53" uniqueCount="30">
  <si>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prospech z maturity</t>
  </si>
  <si>
    <t>účasť na súťažiach na strednej škole</t>
  </si>
  <si>
    <t>všeobecný dôvod</t>
  </si>
  <si>
    <t>a</t>
  </si>
  <si>
    <t>b</t>
  </si>
  <si>
    <t>známka</t>
  </si>
  <si>
    <t>spolu</t>
  </si>
  <si>
    <t>body</t>
  </si>
  <si>
    <t>0 až 5</t>
  </si>
  <si>
    <t>hodnotenie</t>
  </si>
  <si>
    <t>minimálny požadovaný počet bodov pred maturitou</t>
  </si>
  <si>
    <t xml:space="preserve">študijné výsledky </t>
  </si>
  <si>
    <t>na strednej škole</t>
  </si>
  <si>
    <t xml:space="preserve">aktivity </t>
  </si>
  <si>
    <t>Kritériá</t>
  </si>
  <si>
    <t>známka z maturity z matematiky</t>
  </si>
  <si>
    <t>uchádzača o štúdium na Strojníckej fakulte STU v Bratislave</t>
  </si>
  <si>
    <t>Hodnotenie študijných výsledkov na strednej škole</t>
  </si>
  <si>
    <t>študijný priemer počas celého stredoškolského štúdia</t>
  </si>
  <si>
    <t>priemerná známka z profilujúcich predmetov - matematika, fyzika</t>
  </si>
  <si>
    <t>2018/2019</t>
  </si>
  <si>
    <t>Variant V3</t>
  </si>
  <si>
    <t>koeficienty / rovnica</t>
  </si>
  <si>
    <t>y = -6,8182x + 21,818</t>
  </si>
  <si>
    <t>y = -6,6667x + 26,667</t>
  </si>
  <si>
    <t>akademický rok</t>
  </si>
  <si>
    <t>y = -18,018x + 58,018</t>
  </si>
  <si>
    <t>y = -8,8889x + 28,889</t>
  </si>
  <si>
    <t>&lt;</t>
  </si>
  <si>
    <t>Zadať známky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</si>
</sst>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\P\r\a\vd\a;&quot;Pravda&quot;;&quot;Nepravda&quot;"/>
    <numFmt numFmtId="174" formatCode="[$€-2]\ #\ ##,000_);[Red]\([$¥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1.5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172" fontId="1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 readingOrder="1"/>
    </xf>
    <xf numFmtId="0" fontId="65" fillId="0" borderId="0" xfId="0" applyFont="1" applyFill="1" applyAlignment="1">
      <alignment horizontal="left" vertical="center" readingOrder="1"/>
    </xf>
    <xf numFmtId="0" fontId="12" fillId="0" borderId="0" xfId="0" applyFont="1" applyAlignment="1">
      <alignment/>
    </xf>
    <xf numFmtId="172" fontId="60" fillId="0" borderId="0" xfId="0" applyNumberFormat="1" applyFont="1" applyFill="1" applyAlignment="1">
      <alignment/>
    </xf>
    <xf numFmtId="172" fontId="66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72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67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8.7109375" style="0" customWidth="1"/>
    <col min="2" max="2" width="57.28125" style="0" customWidth="1"/>
    <col min="3" max="3" width="10.57421875" style="15" customWidth="1"/>
    <col min="4" max="6" width="8.8515625" style="15" customWidth="1"/>
  </cols>
  <sheetData>
    <row r="1" spans="1:5" ht="15">
      <c r="A1" s="11" t="s">
        <v>17</v>
      </c>
      <c r="C1" s="13" t="s">
        <v>25</v>
      </c>
      <c r="D1" s="14"/>
      <c r="E1" s="13" t="s">
        <v>20</v>
      </c>
    </row>
    <row r="2" ht="15">
      <c r="A2" s="11" t="s">
        <v>16</v>
      </c>
    </row>
    <row r="3" spans="1:3" ht="12.75">
      <c r="A3" s="1"/>
      <c r="C3" s="16"/>
    </row>
    <row r="4" spans="1:16" ht="15">
      <c r="A4" s="11" t="s">
        <v>14</v>
      </c>
      <c r="B4" s="3"/>
      <c r="C4" s="17" t="s">
        <v>5</v>
      </c>
      <c r="D4" s="17" t="s">
        <v>7</v>
      </c>
      <c r="E4" s="17" t="s">
        <v>5</v>
      </c>
      <c r="F4" s="17" t="s">
        <v>7</v>
      </c>
      <c r="H4" s="3"/>
      <c r="I4" s="3"/>
      <c r="J4" s="3"/>
      <c r="K4" s="3"/>
      <c r="M4" s="3"/>
      <c r="N4" s="3"/>
      <c r="O4" s="3"/>
      <c r="P4" s="3"/>
    </row>
    <row r="5" spans="1:6" ht="15">
      <c r="A5" s="5"/>
      <c r="B5" s="3" t="s">
        <v>18</v>
      </c>
      <c r="C5" s="18">
        <f>podklady!D6</f>
        <v>1</v>
      </c>
      <c r="D5" s="17">
        <f>podklady!E6</f>
        <v>40</v>
      </c>
      <c r="E5" s="18">
        <f>podklady!D7</f>
        <v>3.22</v>
      </c>
      <c r="F5" s="17">
        <f>podklady!E7</f>
        <v>0</v>
      </c>
    </row>
    <row r="6" spans="1:6" ht="15">
      <c r="A6" s="5"/>
      <c r="B6" s="3" t="s">
        <v>19</v>
      </c>
      <c r="C6" s="18">
        <f>podklady!D9</f>
        <v>1</v>
      </c>
      <c r="D6" s="17">
        <f>podklady!E9</f>
        <v>15</v>
      </c>
      <c r="E6" s="18">
        <f>podklady!D10</f>
        <v>3.2</v>
      </c>
      <c r="F6" s="17">
        <f>podklady!E10</f>
        <v>0</v>
      </c>
    </row>
    <row r="7" spans="1:6" ht="15">
      <c r="A7" s="5"/>
      <c r="B7" s="3" t="s">
        <v>0</v>
      </c>
      <c r="C7" s="18">
        <f>podklady!D12</f>
        <v>1</v>
      </c>
      <c r="D7" s="17">
        <f>podklady!E12</f>
        <v>20</v>
      </c>
      <c r="E7" s="18">
        <f>podklady!D13</f>
        <v>3.25</v>
      </c>
      <c r="F7" s="17">
        <f>podklady!E13</f>
        <v>0</v>
      </c>
    </row>
    <row r="8" spans="1:9" ht="15">
      <c r="A8" s="5"/>
      <c r="B8" s="1" t="s">
        <v>15</v>
      </c>
      <c r="C8" s="18">
        <f>podklady!D15</f>
        <v>1</v>
      </c>
      <c r="D8" s="17">
        <f>podklady!E15</f>
        <v>20</v>
      </c>
      <c r="E8" s="18">
        <f>podklady!D16</f>
        <v>4</v>
      </c>
      <c r="F8" s="17">
        <f>podklady!E16</f>
        <v>0</v>
      </c>
      <c r="I8" s="34" t="s">
        <v>28</v>
      </c>
    </row>
    <row r="9" spans="1:6" ht="15">
      <c r="A9" s="5"/>
      <c r="B9" s="3" t="s">
        <v>1</v>
      </c>
      <c r="C9" s="17"/>
      <c r="D9" s="17">
        <v>5</v>
      </c>
      <c r="E9" s="17"/>
      <c r="F9" s="17">
        <v>0</v>
      </c>
    </row>
    <row r="10" spans="1:6" ht="15">
      <c r="A10" s="5"/>
      <c r="B10" s="3" t="s">
        <v>2</v>
      </c>
      <c r="C10" s="17"/>
      <c r="D10" s="17">
        <v>5</v>
      </c>
      <c r="E10" s="17"/>
      <c r="F10" s="17">
        <v>0</v>
      </c>
    </row>
    <row r="11" spans="1:6" ht="15">
      <c r="A11" s="5"/>
      <c r="B11" s="4"/>
      <c r="C11" s="19" t="s">
        <v>6</v>
      </c>
      <c r="D11" s="19">
        <f>SUM(D5:D10)</f>
        <v>105</v>
      </c>
      <c r="E11" s="17"/>
      <c r="F11" s="17"/>
    </row>
    <row r="12" spans="3:6" ht="12.75">
      <c r="C12" s="20"/>
      <c r="D12" s="21"/>
      <c r="E12" s="22"/>
      <c r="F12" s="22"/>
    </row>
    <row r="13" spans="1:4" ht="17.25">
      <c r="A13" s="41" t="s">
        <v>29</v>
      </c>
      <c r="B13" s="1"/>
      <c r="C13" s="20" t="s">
        <v>5</v>
      </c>
      <c r="D13" s="20" t="s">
        <v>7</v>
      </c>
    </row>
    <row r="14" spans="1:6" ht="13.5">
      <c r="A14" s="12" t="s">
        <v>11</v>
      </c>
      <c r="B14" s="1" t="str">
        <f>B5</f>
        <v>študijný priemer počas celého stredoškolského štúdia</v>
      </c>
      <c r="C14" s="29">
        <v>2.5</v>
      </c>
      <c r="D14" s="35">
        <f>IF(E14&lt;=0,0,E14)</f>
        <v>12.972999999999999</v>
      </c>
      <c r="E14" s="36">
        <f>IF(C14=0,0,(C14*podklady!$B23+podklady!$C23))</f>
        <v>12.972999999999999</v>
      </c>
      <c r="F14" s="24"/>
    </row>
    <row r="15" spans="1:5" ht="12.75">
      <c r="A15" s="12" t="s">
        <v>12</v>
      </c>
      <c r="B15" s="1" t="str">
        <f>B6</f>
        <v>priemerná známka z profilujúcich predmetov - matematika, fyzika</v>
      </c>
      <c r="C15" s="29">
        <v>2</v>
      </c>
      <c r="D15" s="35">
        <f>IF(E15&lt;=0,0,E15)</f>
        <v>8.181600000000001</v>
      </c>
      <c r="E15" s="36">
        <f>IF(C15=0,0,(C15*podklady!$D23+podklady!$E23))</f>
        <v>8.181600000000001</v>
      </c>
    </row>
    <row r="16" spans="1:5" ht="12.75">
      <c r="A16" s="1"/>
      <c r="B16" s="1" t="s">
        <v>0</v>
      </c>
      <c r="C16" s="29">
        <v>0</v>
      </c>
      <c r="D16" s="35">
        <f>IF(E16&lt;=0,0,E16)</f>
        <v>0</v>
      </c>
      <c r="E16" s="36">
        <f>IF(C16&gt;0,C16*podklady!$F23+podklady!$G23,0)</f>
        <v>0</v>
      </c>
    </row>
    <row r="17" spans="1:5" ht="12.75">
      <c r="A17" s="1"/>
      <c r="B17" s="1" t="s">
        <v>15</v>
      </c>
      <c r="C17" s="29">
        <v>0</v>
      </c>
      <c r="D17" s="35">
        <f>IF(E17&lt;=0,0,E17)</f>
        <v>0</v>
      </c>
      <c r="E17" s="36">
        <f>IF(C17=0,0,C17*podklady!$H23+podklady!$I23)</f>
        <v>0</v>
      </c>
    </row>
    <row r="18" spans="1:4" ht="12.75">
      <c r="A18" s="1"/>
      <c r="B18" s="1"/>
      <c r="C18" s="20" t="s">
        <v>9</v>
      </c>
      <c r="D18" s="20" t="s">
        <v>7</v>
      </c>
    </row>
    <row r="19" spans="1:4" ht="12.75">
      <c r="A19" s="12" t="s">
        <v>13</v>
      </c>
      <c r="B19" s="1" t="s">
        <v>1</v>
      </c>
      <c r="C19" s="20" t="s">
        <v>8</v>
      </c>
      <c r="D19" s="23">
        <v>0</v>
      </c>
    </row>
    <row r="20" spans="1:4" ht="12.75">
      <c r="A20" s="12" t="s">
        <v>12</v>
      </c>
      <c r="B20" s="1" t="s">
        <v>2</v>
      </c>
      <c r="C20" s="20" t="s">
        <v>8</v>
      </c>
      <c r="D20" s="23">
        <v>0</v>
      </c>
    </row>
    <row r="21" spans="1:6" s="9" customFormat="1" ht="17.25">
      <c r="A21" s="8"/>
      <c r="C21" s="25" t="s">
        <v>6</v>
      </c>
      <c r="D21" s="26">
        <f>SUM(D14:D20)</f>
        <v>21.154600000000002</v>
      </c>
      <c r="E21" s="27"/>
      <c r="F21" s="27"/>
    </row>
    <row r="22" spans="1:8" s="9" customFormat="1" ht="21">
      <c r="A22" s="8"/>
      <c r="B22" s="10"/>
      <c r="C22" s="37" t="str">
        <f>IF(D21&gt;=D23,"vydanie rozhodnutia o podmienečnom prijatí"," ")</f>
        <v>vydanie rozhodnutia o podmienečnom prijatí</v>
      </c>
      <c r="D22" s="38"/>
      <c r="E22" s="39"/>
      <c r="F22" s="39"/>
      <c r="G22" s="40"/>
      <c r="H22" s="40"/>
    </row>
    <row r="23" spans="2:4" ht="15">
      <c r="B23" s="2" t="s">
        <v>10</v>
      </c>
      <c r="D23" s="28">
        <v>10</v>
      </c>
    </row>
    <row r="24" ht="15">
      <c r="B24" s="6"/>
    </row>
    <row r="25" ht="15">
      <c r="A2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3"/>
  <sheetViews>
    <sheetView zoomScalePageLayoutView="0" workbookViewId="0" topLeftCell="A6">
      <selection activeCell="I27" sqref="H27:I27"/>
    </sheetView>
  </sheetViews>
  <sheetFormatPr defaultColWidth="9.140625" defaultRowHeight="12.75"/>
  <cols>
    <col min="1" max="1" width="43.140625" style="0" customWidth="1"/>
  </cols>
  <sheetData>
    <row r="4" spans="2:9" ht="15">
      <c r="B4" s="30"/>
      <c r="C4" s="31"/>
      <c r="D4" s="15"/>
      <c r="E4" s="15"/>
      <c r="F4" s="15"/>
      <c r="G4" s="15"/>
      <c r="H4" s="15"/>
      <c r="I4" s="15"/>
    </row>
    <row r="5" spans="2:9" ht="12.75">
      <c r="B5" s="31"/>
      <c r="C5" s="31"/>
      <c r="D5" s="15"/>
      <c r="E5" s="15"/>
      <c r="F5" s="15"/>
      <c r="G5" s="15"/>
      <c r="H5" s="15"/>
      <c r="I5" s="15"/>
    </row>
    <row r="6" spans="1:9" ht="12.75">
      <c r="A6" s="3" t="s">
        <v>18</v>
      </c>
      <c r="B6" s="31"/>
      <c r="C6" s="31"/>
      <c r="D6" s="15">
        <v>1</v>
      </c>
      <c r="E6" s="15">
        <v>40</v>
      </c>
      <c r="F6" s="15"/>
      <c r="G6" s="15"/>
      <c r="H6" s="15"/>
      <c r="I6" s="15"/>
    </row>
    <row r="7" spans="2:9" ht="12.75">
      <c r="B7" s="31"/>
      <c r="C7" s="31"/>
      <c r="D7" s="15">
        <v>3.22</v>
      </c>
      <c r="E7" s="15">
        <v>0</v>
      </c>
      <c r="F7" s="15"/>
      <c r="G7" s="15"/>
      <c r="H7" s="15"/>
      <c r="I7" s="15"/>
    </row>
    <row r="8" spans="2:9" ht="12.75">
      <c r="B8" s="31"/>
      <c r="C8" s="31"/>
      <c r="D8" s="15"/>
      <c r="E8" s="15"/>
      <c r="F8" s="15"/>
      <c r="G8" s="15"/>
      <c r="H8" s="15"/>
      <c r="I8" s="15"/>
    </row>
    <row r="9" spans="1:9" ht="12.75">
      <c r="A9" s="3" t="s">
        <v>19</v>
      </c>
      <c r="B9" s="31"/>
      <c r="C9" s="31"/>
      <c r="D9" s="15">
        <v>1</v>
      </c>
      <c r="E9" s="15">
        <v>15</v>
      </c>
      <c r="F9" s="15"/>
      <c r="G9" s="15"/>
      <c r="H9" s="15"/>
      <c r="I9" s="15"/>
    </row>
    <row r="10" spans="1:9" ht="12.75">
      <c r="A10" s="3"/>
      <c r="B10" s="31"/>
      <c r="C10" s="31"/>
      <c r="D10" s="15">
        <v>3.2</v>
      </c>
      <c r="E10" s="15">
        <v>0</v>
      </c>
      <c r="F10" s="15"/>
      <c r="G10" s="15"/>
      <c r="H10" s="15"/>
      <c r="I10" s="15"/>
    </row>
    <row r="11" spans="1:9" ht="12.75">
      <c r="A11" s="3"/>
      <c r="B11" s="31"/>
      <c r="C11" s="31"/>
      <c r="D11" s="15"/>
      <c r="E11" s="15"/>
      <c r="F11" s="15"/>
      <c r="G11" s="15"/>
      <c r="H11" s="15"/>
      <c r="I11" s="15"/>
    </row>
    <row r="12" spans="1:9" ht="12.75">
      <c r="A12" s="3" t="s">
        <v>0</v>
      </c>
      <c r="B12" s="31"/>
      <c r="C12" s="31"/>
      <c r="D12" s="15">
        <v>1</v>
      </c>
      <c r="E12" s="15">
        <v>20</v>
      </c>
      <c r="F12" s="15"/>
      <c r="G12" s="15"/>
      <c r="H12" s="15"/>
      <c r="I12" s="15"/>
    </row>
    <row r="13" spans="2:9" ht="12.75">
      <c r="B13" s="31"/>
      <c r="C13" s="31"/>
      <c r="D13" s="15">
        <v>3.25</v>
      </c>
      <c r="E13" s="15">
        <v>0</v>
      </c>
      <c r="F13" s="15"/>
      <c r="G13" s="15"/>
      <c r="H13" s="15"/>
      <c r="I13" s="15"/>
    </row>
    <row r="14" spans="2:9" ht="12.75"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1" t="s">
        <v>15</v>
      </c>
      <c r="B15" s="31"/>
      <c r="C15" s="31"/>
      <c r="D15" s="15">
        <v>1</v>
      </c>
      <c r="E15" s="15">
        <v>20</v>
      </c>
      <c r="F15" s="15"/>
      <c r="G15" s="15"/>
      <c r="H15" s="15"/>
      <c r="I15" s="15"/>
    </row>
    <row r="16" spans="2:9" ht="12.75">
      <c r="B16" s="31"/>
      <c r="C16" s="31"/>
      <c r="D16" s="15">
        <v>4</v>
      </c>
      <c r="E16" s="15">
        <v>0</v>
      </c>
      <c r="F16" s="15"/>
      <c r="G16" s="15"/>
      <c r="H16" s="15"/>
      <c r="I16" s="15"/>
    </row>
    <row r="17" spans="2:9" ht="12.75">
      <c r="B17" s="31"/>
      <c r="C17" s="31"/>
      <c r="D17" s="15"/>
      <c r="E17" s="15"/>
      <c r="F17" s="15"/>
      <c r="G17" s="15"/>
      <c r="H17" s="15"/>
      <c r="I17" s="15"/>
    </row>
    <row r="18" spans="1:9" ht="12.75">
      <c r="A18" t="s">
        <v>6</v>
      </c>
      <c r="B18" s="31"/>
      <c r="C18" s="31"/>
      <c r="D18" s="15"/>
      <c r="E18" s="15">
        <f>E6++E9+E12+E15</f>
        <v>95</v>
      </c>
      <c r="F18" s="15"/>
      <c r="G18" s="15"/>
      <c r="H18" s="15"/>
      <c r="I18" s="15"/>
    </row>
    <row r="20" spans="2:8" s="7" customFormat="1" ht="92.25">
      <c r="B20" s="7" t="str">
        <f>A6</f>
        <v>študijný priemer počas celého stredoškolského štúdia</v>
      </c>
      <c r="D20" s="7" t="str">
        <f>A9</f>
        <v>priemerná známka z profilujúcich predmetov - matematika, fyzika</v>
      </c>
      <c r="F20" s="7" t="str">
        <f>A12</f>
        <v>prospech z maturity</v>
      </c>
      <c r="H20" s="7" t="str">
        <f>A15</f>
        <v>známka z maturity z matematiky</v>
      </c>
    </row>
    <row r="21" spans="1:9" ht="12.75">
      <c r="A21" t="s">
        <v>22</v>
      </c>
      <c r="B21" t="s">
        <v>3</v>
      </c>
      <c r="C21" t="s">
        <v>4</v>
      </c>
      <c r="D21" t="s">
        <v>3</v>
      </c>
      <c r="E21" t="s">
        <v>4</v>
      </c>
      <c r="F21" t="s">
        <v>3</v>
      </c>
      <c r="G21" t="s">
        <v>4</v>
      </c>
      <c r="H21" t="s">
        <v>3</v>
      </c>
      <c r="I21" t="s">
        <v>4</v>
      </c>
    </row>
    <row r="22" spans="1:8" s="15" customFormat="1" ht="12.75">
      <c r="A22" s="15" t="s">
        <v>21</v>
      </c>
      <c r="B22" s="32" t="s">
        <v>26</v>
      </c>
      <c r="D22" s="33" t="s">
        <v>23</v>
      </c>
      <c r="F22" s="33" t="s">
        <v>27</v>
      </c>
      <c r="H22" s="33" t="s">
        <v>24</v>
      </c>
    </row>
    <row r="23" spans="2:9" s="15" customFormat="1" ht="12.75">
      <c r="B23" s="15">
        <v>-18.018</v>
      </c>
      <c r="C23" s="15">
        <v>58.018</v>
      </c>
      <c r="D23" s="15">
        <v>-6.8182</v>
      </c>
      <c r="E23" s="15">
        <v>21.818</v>
      </c>
      <c r="F23" s="15">
        <v>-8.8889</v>
      </c>
      <c r="G23" s="15">
        <v>28.889</v>
      </c>
      <c r="H23" s="15">
        <v>-6.6667</v>
      </c>
      <c r="I23" s="15">
        <v>26.667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Urban</dc:creator>
  <cp:keywords/>
  <dc:description/>
  <cp:lastModifiedBy>Frantisek Urban</cp:lastModifiedBy>
  <cp:lastPrinted>2008-02-22T14:36:50Z</cp:lastPrinted>
  <dcterms:created xsi:type="dcterms:W3CDTF">2008-02-11T14:05:16Z</dcterms:created>
  <dcterms:modified xsi:type="dcterms:W3CDTF">2018-04-17T13:37:06Z</dcterms:modified>
  <cp:category/>
  <cp:version/>
  <cp:contentType/>
  <cp:contentStatus/>
</cp:coreProperties>
</file>