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16" windowWidth="13200" windowHeight="8076" activeTab="0"/>
  </bookViews>
  <sheets>
    <sheet name="plán 2012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<sst xmlns="http://schemas.openxmlformats.org/spreadsheetml/2006/main" count="75" uniqueCount="47">
  <si>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 xml:space="preserve">    I. </t>
  </si>
  <si>
    <t>II.</t>
  </si>
  <si>
    <t>III.</t>
  </si>
  <si>
    <t>IV.</t>
  </si>
  <si>
    <t xml:space="preserve">              Druh  energie</t>
  </si>
  <si>
    <t xml:space="preserve">            El.energ. </t>
  </si>
  <si>
    <t xml:space="preserve">           V o d a</t>
  </si>
  <si>
    <t xml:space="preserve">           T e p l o</t>
  </si>
  <si>
    <t xml:space="preserve">        Zemný plyn    </t>
  </si>
  <si>
    <t>Čerpanie</t>
  </si>
  <si>
    <t xml:space="preserve">             merná jed.</t>
  </si>
  <si>
    <t xml:space="preserve"> tis.kWh</t>
  </si>
  <si>
    <t>tis.kWh</t>
  </si>
  <si>
    <r>
      <t xml:space="preserve">   tis.m</t>
    </r>
    <r>
      <rPr>
        <vertAlign val="superscript"/>
        <sz val="10"/>
        <rFont val="Arial CE"/>
        <family val="2"/>
      </rPr>
      <t>3</t>
    </r>
  </si>
  <si>
    <t xml:space="preserve"> spolu</t>
  </si>
  <si>
    <t>Názov odber. miesta</t>
  </si>
  <si>
    <t>čerpanie</t>
  </si>
  <si>
    <t>SJF</t>
  </si>
  <si>
    <t>ÚVZ</t>
  </si>
  <si>
    <t>Lubochňa</t>
  </si>
  <si>
    <t>Nitrianske Rudno</t>
  </si>
  <si>
    <t>Nové Zámky</t>
  </si>
  <si>
    <t>Mýtna 36</t>
  </si>
  <si>
    <t>celkom :</t>
  </si>
  <si>
    <t>Pionierska</t>
  </si>
  <si>
    <t>Nám. Slobody 17</t>
  </si>
  <si>
    <t>Vazovova 5</t>
  </si>
  <si>
    <t>Spracovala: Ing. Gabriela Šipekiová  OE a RČ</t>
  </si>
  <si>
    <t>Voda dažď.</t>
  </si>
  <si>
    <t>Harmonia Piesky</t>
  </si>
  <si>
    <t>tis.€</t>
  </si>
  <si>
    <t>tis. €</t>
  </si>
  <si>
    <t xml:space="preserve">   tis.kWh</t>
  </si>
  <si>
    <t>V.</t>
  </si>
  <si>
    <t>VI.</t>
  </si>
  <si>
    <t>VII.</t>
  </si>
  <si>
    <t>Revízie</t>
  </si>
  <si>
    <t>plán</t>
  </si>
  <si>
    <t>skut.</t>
  </si>
  <si>
    <t>Refund.</t>
  </si>
  <si>
    <t>skutočn.</t>
  </si>
  <si>
    <t>Plán 2012</t>
  </si>
  <si>
    <t>Plán spotreby  energií  a  čerpanie finančných prostriedkov    SjF - STU - BA  na rok 2012</t>
  </si>
  <si>
    <t>Plán2012</t>
  </si>
  <si>
    <t xml:space="preserve">Plán </t>
  </si>
  <si>
    <t xml:space="preserve">Za obdobie 1-9 mesiacov čerpanie finančných prostriedkov za energie </t>
  </si>
  <si>
    <t>čerp.1-9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</si>
</sst>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_-* #,##0.0\ _K_č_-;\-* #,##0.0\ _K_č_-;_-* &quot;-&quot;??\ _K_č_-;_-@_-"/>
    <numFmt numFmtId="175" formatCode="_-* #,##0.00\ _K_č_-;\-* #,##0.00\ _K_č_-;_-* &quot;-&quot;??\ _K_č_-;_-@_-"/>
    <numFmt numFmtId="176" formatCode="[$-41B]d\.\ mmmm\ yyyy"/>
    <numFmt numFmtId="177" formatCode="#,##0.00\ [$€-1];[Red]\-#,##0.00\ [$€-1]"/>
    <numFmt numFmtId="178" formatCode="#,##0.0000"/>
  </numFmts>
  <fonts count="4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4" fontId="13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" fontId="12" fillId="34" borderId="14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4" fontId="13" fillId="34" borderId="19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2" fillId="35" borderId="24" xfId="0" applyNumberFormat="1" applyFont="1" applyFill="1" applyBorder="1" applyAlignment="1">
      <alignment horizontal="center"/>
    </xf>
    <xf numFmtId="4" fontId="13" fillId="35" borderId="25" xfId="0" applyNumberFormat="1" applyFont="1" applyFill="1" applyBorder="1" applyAlignment="1">
      <alignment horizontal="center"/>
    </xf>
    <xf numFmtId="4" fontId="13" fillId="0" borderId="26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2" fillId="35" borderId="22" xfId="0" applyNumberFormat="1" applyFont="1" applyFill="1" applyBorder="1" applyAlignment="1">
      <alignment horizontal="center"/>
    </xf>
    <xf numFmtId="4" fontId="13" fillId="35" borderId="23" xfId="0" applyNumberFormat="1" applyFont="1" applyFill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" fillId="36" borderId="27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6" borderId="14" xfId="0" applyFont="1" applyFill="1" applyBorder="1" applyAlignment="1" quotePrefix="1">
      <alignment horizontal="left"/>
    </xf>
    <xf numFmtId="0" fontId="2" fillId="36" borderId="14" xfId="0" applyFont="1" applyFill="1" applyBorder="1" applyAlignment="1">
      <alignment horizontal="center"/>
    </xf>
    <xf numFmtId="0" fontId="2" fillId="36" borderId="21" xfId="0" applyFont="1" applyFill="1" applyBorder="1" applyAlignment="1" quotePrefix="1">
      <alignment horizontal="left"/>
    </xf>
    <xf numFmtId="0" fontId="2" fillId="36" borderId="27" xfId="0" applyFont="1" applyFill="1" applyBorder="1" applyAlignment="1">
      <alignment/>
    </xf>
    <xf numFmtId="0" fontId="4" fillId="36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4" fillId="36" borderId="21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77" fontId="0" fillId="35" borderId="0" xfId="0" applyNumberFormat="1" applyFill="1" applyBorder="1" applyAlignment="1">
      <alignment/>
    </xf>
    <xf numFmtId="4" fontId="12" fillId="35" borderId="16" xfId="0" applyNumberFormat="1" applyFont="1" applyFill="1" applyBorder="1" applyAlignment="1">
      <alignment horizontal="center"/>
    </xf>
    <xf numFmtId="4" fontId="13" fillId="34" borderId="18" xfId="0" applyNumberFormat="1" applyFont="1" applyFill="1" applyBorder="1" applyAlignment="1">
      <alignment horizontal="center"/>
    </xf>
    <xf numFmtId="4" fontId="13" fillId="35" borderId="16" xfId="0" applyNumberFormat="1" applyFont="1" applyFill="1" applyBorder="1" applyAlignment="1">
      <alignment horizontal="center"/>
    </xf>
    <xf numFmtId="4" fontId="12" fillId="35" borderId="14" xfId="0" applyNumberFormat="1" applyFont="1" applyFill="1" applyBorder="1" applyAlignment="1">
      <alignment horizontal="center"/>
    </xf>
    <xf numFmtId="4" fontId="13" fillId="35" borderId="18" xfId="0" applyNumberFormat="1" applyFont="1" applyFill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2" fillId="34" borderId="16" xfId="0" applyNumberFormat="1" applyFont="1" applyFill="1" applyBorder="1" applyAlignment="1">
      <alignment horizontal="center"/>
    </xf>
    <xf numFmtId="4" fontId="13" fillId="35" borderId="16" xfId="0" applyNumberFormat="1" applyFont="1" applyFill="1" applyBorder="1" applyAlignment="1">
      <alignment horizontal="center"/>
    </xf>
    <xf numFmtId="4" fontId="13" fillId="34" borderId="16" xfId="0" applyNumberFormat="1" applyFont="1" applyFill="1" applyBorder="1" applyAlignment="1">
      <alignment horizontal="center"/>
    </xf>
    <xf numFmtId="4" fontId="13" fillId="34" borderId="16" xfId="0" applyNumberFormat="1" applyFont="1" applyFill="1" applyBorder="1" applyAlignment="1">
      <alignment horizontal="center"/>
    </xf>
    <xf numFmtId="4" fontId="13" fillId="35" borderId="14" xfId="0" applyNumberFormat="1" applyFont="1" applyFill="1" applyBorder="1" applyAlignment="1">
      <alignment horizontal="center"/>
    </xf>
    <xf numFmtId="4" fontId="12" fillId="35" borderId="18" xfId="0" applyNumberFormat="1" applyFont="1" applyFill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35" borderId="14" xfId="0" applyNumberFormat="1" applyFont="1" applyFill="1" applyBorder="1" applyAlignment="1">
      <alignment horizontal="center"/>
    </xf>
    <xf numFmtId="4" fontId="13" fillId="35" borderId="18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/>
    </xf>
    <xf numFmtId="4" fontId="13" fillId="34" borderId="13" xfId="0" applyNumberFormat="1" applyFont="1" applyFill="1" applyBorder="1" applyAlignment="1">
      <alignment horizontal="center"/>
    </xf>
    <xf numFmtId="4" fontId="13" fillId="34" borderId="13" xfId="0" applyNumberFormat="1" applyFont="1" applyFill="1" applyBorder="1" applyAlignment="1">
      <alignment horizontal="center"/>
    </xf>
    <xf numFmtId="4" fontId="12" fillId="34" borderId="0" xfId="0" applyNumberFormat="1" applyFont="1" applyFill="1" applyBorder="1" applyAlignment="1">
      <alignment horizontal="center"/>
    </xf>
    <xf numFmtId="4" fontId="13" fillId="34" borderId="19" xfId="0" applyNumberFormat="1" applyFont="1" applyFill="1" applyBorder="1" applyAlignment="1">
      <alignment horizontal="center"/>
    </xf>
    <xf numFmtId="4" fontId="13" fillId="34" borderId="16" xfId="33" applyNumberFormat="1" applyFont="1" applyFill="1" applyBorder="1" applyAlignment="1">
      <alignment horizontal="center"/>
    </xf>
    <xf numFmtId="4" fontId="13" fillId="34" borderId="0" xfId="33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13" fillId="34" borderId="18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4" fontId="13" fillId="34" borderId="14" xfId="0" applyNumberFormat="1" applyFont="1" applyFill="1" applyBorder="1" applyAlignment="1">
      <alignment horizontal="center"/>
    </xf>
    <xf numFmtId="4" fontId="12" fillId="34" borderId="18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13" fillId="34" borderId="11" xfId="0" applyNumberFormat="1" applyFont="1" applyFill="1" applyBorder="1" applyAlignment="1">
      <alignment horizontal="center"/>
    </xf>
    <xf numFmtId="4" fontId="12" fillId="34" borderId="19" xfId="0" applyNumberFormat="1" applyFont="1" applyFill="1" applyBorder="1" applyAlignment="1">
      <alignment horizontal="center"/>
    </xf>
    <xf numFmtId="4" fontId="12" fillId="35" borderId="15" xfId="0" applyNumberFormat="1" applyFont="1" applyFill="1" applyBorder="1" applyAlignment="1">
      <alignment horizontal="center"/>
    </xf>
    <xf numFmtId="4" fontId="13" fillId="35" borderId="15" xfId="0" applyNumberFormat="1" applyFont="1" applyFill="1" applyBorder="1" applyAlignment="1">
      <alignment horizontal="center"/>
    </xf>
    <xf numFmtId="4" fontId="13" fillId="35" borderId="15" xfId="0" applyNumberFormat="1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2" fillId="36" borderId="27" xfId="0" applyFont="1" applyFill="1" applyBorder="1" applyAlignment="1" quotePrefix="1">
      <alignment horizontal="left"/>
    </xf>
    <xf numFmtId="0" fontId="2" fillId="36" borderId="29" xfId="0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1" fillId="36" borderId="18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 horizontal="center"/>
    </xf>
    <xf numFmtId="0" fontId="7" fillId="37" borderId="27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4" fontId="7" fillId="37" borderId="28" xfId="0" applyNumberFormat="1" applyFont="1" applyFill="1" applyBorder="1" applyAlignment="1">
      <alignment horizontal="center"/>
    </xf>
    <xf numFmtId="178" fontId="7" fillId="37" borderId="28" xfId="0" applyNumberFormat="1" applyFont="1" applyFill="1" applyBorder="1" applyAlignment="1">
      <alignment horizontal="center"/>
    </xf>
    <xf numFmtId="4" fontId="8" fillId="37" borderId="28" xfId="0" applyNumberFormat="1" applyFont="1" applyFill="1" applyBorder="1" applyAlignment="1">
      <alignment horizontal="center"/>
    </xf>
    <xf numFmtId="4" fontId="8" fillId="37" borderId="29" xfId="0" applyNumberFormat="1" applyFont="1" applyFill="1" applyBorder="1" applyAlignment="1">
      <alignment horizontal="center"/>
    </xf>
    <xf numFmtId="4" fontId="1" fillId="13" borderId="19" xfId="0" applyNumberFormat="1" applyFont="1" applyFill="1" applyBorder="1" applyAlignment="1">
      <alignment horizontal="center"/>
    </xf>
    <xf numFmtId="4" fontId="1" fillId="13" borderId="18" xfId="0" applyNumberFormat="1" applyFont="1" applyFill="1" applyBorder="1" applyAlignment="1">
      <alignment horizontal="center"/>
    </xf>
    <xf numFmtId="4" fontId="13" fillId="18" borderId="18" xfId="0" applyNumberFormat="1" applyFont="1" applyFill="1" applyBorder="1" applyAlignment="1">
      <alignment horizontal="center"/>
    </xf>
    <xf numFmtId="4" fontId="12" fillId="18" borderId="14" xfId="0" applyNumberFormat="1" applyFont="1" applyFill="1" applyBorder="1" applyAlignment="1">
      <alignment horizontal="center"/>
    </xf>
    <xf numFmtId="4" fontId="13" fillId="18" borderId="16" xfId="0" applyNumberFormat="1" applyFont="1" applyFill="1" applyBorder="1" applyAlignment="1">
      <alignment horizontal="center"/>
    </xf>
    <xf numFmtId="4" fontId="12" fillId="18" borderId="16" xfId="0" applyNumberFormat="1" applyFont="1" applyFill="1" applyBorder="1" applyAlignment="1">
      <alignment horizontal="center"/>
    </xf>
    <xf numFmtId="4" fontId="13" fillId="18" borderId="16" xfId="0" applyNumberFormat="1" applyFont="1" applyFill="1" applyBorder="1" applyAlignment="1">
      <alignment horizontal="center"/>
    </xf>
    <xf numFmtId="4" fontId="2" fillId="18" borderId="21" xfId="0" applyNumberFormat="1" applyFont="1" applyFill="1" applyBorder="1" applyAlignment="1">
      <alignment horizontal="center"/>
    </xf>
    <xf numFmtId="4" fontId="1" fillId="18" borderId="18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1"/>
  <sheetViews>
    <sheetView tabSelected="1" zoomScalePageLayoutView="0" workbookViewId="0" topLeftCell="A4">
      <selection activeCell="N30" sqref="N30"/>
    </sheetView>
  </sheetViews>
  <sheetFormatPr defaultColWidth="9.140625" defaultRowHeight="12.75"/>
  <cols>
    <col min="1" max="1" width="3.8515625" style="0" customWidth="1"/>
    <col min="3" max="3" width="6.28125" style="0" customWidth="1"/>
    <col min="4" max="4" width="8.57421875" style="0" customWidth="1"/>
    <col min="5" max="5" width="8.140625" style="0" customWidth="1"/>
    <col min="6" max="6" width="7.28125" style="0" customWidth="1"/>
    <col min="7" max="7" width="9.57421875" style="0" customWidth="1"/>
    <col min="8" max="8" width="6.57421875" style="0" customWidth="1"/>
    <col min="9" max="9" width="8.140625" style="0" customWidth="1"/>
    <col min="10" max="10" width="9.28125" style="0" customWidth="1"/>
    <col min="11" max="11" width="7.7109375" style="0" customWidth="1"/>
    <col min="12" max="16" width="7.140625" style="0" customWidth="1"/>
    <col min="17" max="17" width="7.421875" style="0" customWidth="1"/>
    <col min="18" max="18" width="11.140625" style="0" customWidth="1"/>
  </cols>
  <sheetData>
    <row r="3" spans="1:18" ht="15">
      <c r="A3" s="29" t="s">
        <v>42</v>
      </c>
      <c r="B3" s="30"/>
      <c r="C3" s="31"/>
      <c r="D3" s="32"/>
      <c r="E3" s="33"/>
      <c r="F3" s="31"/>
      <c r="G3" s="34"/>
      <c r="H3" s="31"/>
      <c r="I3" s="31"/>
      <c r="J3" s="31"/>
      <c r="K3" s="31"/>
      <c r="L3" s="31"/>
      <c r="M3" s="31"/>
      <c r="N3" s="31"/>
      <c r="O3" s="31"/>
      <c r="P3" s="31"/>
      <c r="Q3" s="30"/>
      <c r="R3" s="30"/>
    </row>
    <row r="4" spans="1:18" ht="13.5" thickBot="1">
      <c r="A4" s="1"/>
      <c r="B4" s="1"/>
      <c r="C4" s="1"/>
      <c r="D4" s="1"/>
      <c r="E4" s="2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66"/>
      <c r="B5" s="67"/>
      <c r="C5" s="68"/>
      <c r="D5" s="69" t="s">
        <v>0</v>
      </c>
      <c r="E5" s="141"/>
      <c r="F5" s="69" t="s">
        <v>1</v>
      </c>
      <c r="G5" s="67"/>
      <c r="H5" s="67"/>
      <c r="I5" s="69" t="s">
        <v>2</v>
      </c>
      <c r="J5" s="67"/>
      <c r="K5" s="69" t="s">
        <v>3</v>
      </c>
      <c r="L5" s="68"/>
      <c r="M5" s="66" t="s">
        <v>33</v>
      </c>
      <c r="N5" s="67"/>
      <c r="O5" s="66" t="s">
        <v>34</v>
      </c>
      <c r="P5" s="67"/>
      <c r="Q5" s="69" t="s">
        <v>35</v>
      </c>
      <c r="R5" s="70"/>
    </row>
    <row r="6" spans="1:18" ht="13.5" thickBot="1">
      <c r="A6" s="73" t="s">
        <v>4</v>
      </c>
      <c r="B6" s="74"/>
      <c r="C6" s="75"/>
      <c r="D6" s="76" t="s">
        <v>5</v>
      </c>
      <c r="E6" s="77"/>
      <c r="F6" s="78" t="s">
        <v>6</v>
      </c>
      <c r="G6" s="79"/>
      <c r="H6" s="80" t="s">
        <v>28</v>
      </c>
      <c r="I6" s="78" t="s">
        <v>7</v>
      </c>
      <c r="J6" s="81"/>
      <c r="K6" s="76" t="s">
        <v>8</v>
      </c>
      <c r="L6" s="82"/>
      <c r="M6" s="142" t="s">
        <v>36</v>
      </c>
      <c r="N6" s="143"/>
      <c r="O6" s="160" t="s">
        <v>39</v>
      </c>
      <c r="P6" s="144" t="s">
        <v>40</v>
      </c>
      <c r="Q6" s="161" t="s">
        <v>44</v>
      </c>
      <c r="R6" s="153" t="s">
        <v>9</v>
      </c>
    </row>
    <row r="7" spans="1:18" ht="15.75" thickBot="1">
      <c r="A7" s="84"/>
      <c r="B7" s="85" t="s">
        <v>10</v>
      </c>
      <c r="C7" s="85"/>
      <c r="D7" s="86" t="s">
        <v>11</v>
      </c>
      <c r="E7" s="87" t="s">
        <v>12</v>
      </c>
      <c r="F7" s="145" t="s">
        <v>13</v>
      </c>
      <c r="G7" s="145" t="s">
        <v>13</v>
      </c>
      <c r="H7" s="88" t="s">
        <v>13</v>
      </c>
      <c r="I7" s="88" t="s">
        <v>32</v>
      </c>
      <c r="J7" s="146" t="s">
        <v>12</v>
      </c>
      <c r="K7" s="89" t="s">
        <v>12</v>
      </c>
      <c r="L7" s="89" t="s">
        <v>12</v>
      </c>
      <c r="M7" s="147" t="s">
        <v>37</v>
      </c>
      <c r="N7" s="147" t="s">
        <v>38</v>
      </c>
      <c r="O7" s="147" t="s">
        <v>37</v>
      </c>
      <c r="P7" s="147"/>
      <c r="Q7" s="90" t="s">
        <v>14</v>
      </c>
      <c r="R7" s="91" t="s">
        <v>46</v>
      </c>
    </row>
    <row r="8" spans="1:18" ht="13.5" thickBot="1">
      <c r="A8" s="84"/>
      <c r="B8" s="93"/>
      <c r="C8" s="85" t="s">
        <v>30</v>
      </c>
      <c r="D8" s="148" t="s">
        <v>30</v>
      </c>
      <c r="E8" s="92" t="s">
        <v>31</v>
      </c>
      <c r="F8" s="162" t="s">
        <v>30</v>
      </c>
      <c r="G8" s="72" t="s">
        <v>30</v>
      </c>
      <c r="H8" s="94"/>
      <c r="I8" s="148" t="s">
        <v>30</v>
      </c>
      <c r="J8" s="149" t="s">
        <v>30</v>
      </c>
      <c r="K8" s="150" t="s">
        <v>30</v>
      </c>
      <c r="L8" s="150" t="s">
        <v>31</v>
      </c>
      <c r="M8" s="151" t="s">
        <v>30</v>
      </c>
      <c r="N8" s="151" t="s">
        <v>30</v>
      </c>
      <c r="O8" s="151" t="s">
        <v>30</v>
      </c>
      <c r="P8" s="152"/>
      <c r="Q8" s="90">
        <v>2012</v>
      </c>
      <c r="R8" s="83">
        <v>2012</v>
      </c>
    </row>
    <row r="9" spans="1:18" ht="13.5" thickBot="1">
      <c r="A9" s="96" t="s">
        <v>15</v>
      </c>
      <c r="B9" s="85"/>
      <c r="C9" s="85"/>
      <c r="D9" s="90" t="s">
        <v>41</v>
      </c>
      <c r="E9" s="98" t="s">
        <v>46</v>
      </c>
      <c r="F9" s="95" t="s">
        <v>41</v>
      </c>
      <c r="G9" s="97" t="s">
        <v>46</v>
      </c>
      <c r="H9" s="77"/>
      <c r="I9" s="97" t="s">
        <v>41</v>
      </c>
      <c r="J9" s="98" t="s">
        <v>46</v>
      </c>
      <c r="K9" s="83" t="s">
        <v>41</v>
      </c>
      <c r="L9" s="98" t="s">
        <v>16</v>
      </c>
      <c r="M9" s="97" t="s">
        <v>43</v>
      </c>
      <c r="N9" s="97"/>
      <c r="O9" s="97" t="s">
        <v>43</v>
      </c>
      <c r="P9" s="98"/>
      <c r="Q9" s="71" t="s">
        <v>30</v>
      </c>
      <c r="R9" s="71" t="s">
        <v>30</v>
      </c>
    </row>
    <row r="10" spans="1:18" ht="12.75">
      <c r="A10" s="18">
        <v>1</v>
      </c>
      <c r="B10" s="5" t="s">
        <v>17</v>
      </c>
      <c r="C10" s="8"/>
      <c r="D10" s="47">
        <v>2350</v>
      </c>
      <c r="E10" s="120">
        <v>1905.53</v>
      </c>
      <c r="F10" s="56">
        <v>9.1</v>
      </c>
      <c r="G10" s="43">
        <v>2.66</v>
      </c>
      <c r="H10" s="44">
        <v>3.79</v>
      </c>
      <c r="I10" s="62">
        <v>2800</v>
      </c>
      <c r="J10" s="120">
        <v>1653.98</v>
      </c>
      <c r="K10" s="62">
        <v>450</v>
      </c>
      <c r="L10" s="44">
        <v>11.289</v>
      </c>
      <c r="M10" s="108"/>
      <c r="N10" s="107"/>
      <c r="O10" s="101"/>
      <c r="P10" s="124"/>
      <c r="Q10" s="138"/>
      <c r="R10" s="43"/>
    </row>
    <row r="11" spans="1:18" ht="13.5" thickBot="1">
      <c r="A11" s="18"/>
      <c r="B11" s="16" t="s">
        <v>25</v>
      </c>
      <c r="C11" s="36"/>
      <c r="D11" s="48">
        <v>330</v>
      </c>
      <c r="E11" s="121">
        <v>268.57</v>
      </c>
      <c r="F11" s="57">
        <f>F10*2.1763</f>
        <v>19.804329999999997</v>
      </c>
      <c r="G11" s="102">
        <v>4.88</v>
      </c>
      <c r="H11" s="45">
        <v>3.72</v>
      </c>
      <c r="I11" s="63">
        <f>I10*0.089</f>
        <v>249.2</v>
      </c>
      <c r="J11" s="121">
        <v>148.589</v>
      </c>
      <c r="K11" s="63">
        <f>K10*0.053</f>
        <v>23.849999999999998</v>
      </c>
      <c r="L11" s="45">
        <v>0.813</v>
      </c>
      <c r="M11" s="108">
        <v>0</v>
      </c>
      <c r="N11" s="109"/>
      <c r="O11" s="103"/>
      <c r="P11" s="135"/>
      <c r="Q11" s="139">
        <f>M11+K11+I11+F11+D11</f>
        <v>622.85433</v>
      </c>
      <c r="R11" s="172">
        <f>E11+G11+H11+J11+L11+N11</f>
        <v>426.572</v>
      </c>
    </row>
    <row r="12" spans="1:18" ht="12.75">
      <c r="A12" s="10">
        <v>2</v>
      </c>
      <c r="B12" s="6" t="s">
        <v>17</v>
      </c>
      <c r="C12" s="17"/>
      <c r="D12" s="49">
        <v>122</v>
      </c>
      <c r="E12" s="44">
        <v>92.75</v>
      </c>
      <c r="F12" s="56">
        <v>1.5</v>
      </c>
      <c r="G12" s="43">
        <v>1.366</v>
      </c>
      <c r="H12" s="44">
        <v>0.65</v>
      </c>
      <c r="I12" s="62">
        <v>0</v>
      </c>
      <c r="J12" s="44"/>
      <c r="K12" s="65">
        <v>440</v>
      </c>
      <c r="L12" s="124">
        <v>463</v>
      </c>
      <c r="M12" s="115"/>
      <c r="N12" s="43"/>
      <c r="O12" s="104"/>
      <c r="P12" s="44"/>
      <c r="Q12" s="117"/>
      <c r="R12" s="173"/>
    </row>
    <row r="13" spans="1:18" ht="13.5" thickBot="1">
      <c r="A13" s="19"/>
      <c r="B13" s="28" t="s">
        <v>24</v>
      </c>
      <c r="C13" s="23"/>
      <c r="D13" s="50">
        <f>D12*0.14</f>
        <v>17.080000000000002</v>
      </c>
      <c r="E13" s="45">
        <v>15.839</v>
      </c>
      <c r="F13" s="57">
        <f>F12*2.1763</f>
        <v>3.26445</v>
      </c>
      <c r="G13" s="102">
        <v>2.96</v>
      </c>
      <c r="H13" s="45">
        <v>0.708</v>
      </c>
      <c r="I13" s="63">
        <v>0</v>
      </c>
      <c r="J13" s="45"/>
      <c r="K13" s="63">
        <v>24</v>
      </c>
      <c r="L13" s="45">
        <v>26.08</v>
      </c>
      <c r="M13" s="116">
        <v>0</v>
      </c>
      <c r="N13" s="102"/>
      <c r="O13" s="105"/>
      <c r="P13" s="45"/>
      <c r="Q13" s="118">
        <f>M13+K13+I13+F13+D13</f>
        <v>44.34445</v>
      </c>
      <c r="R13" s="172">
        <f>E13+G13+H13+L13+N13+P13</f>
        <v>45.586999999999996</v>
      </c>
    </row>
    <row r="14" spans="1:18" ht="12.75">
      <c r="A14" s="4">
        <v>3</v>
      </c>
      <c r="B14" s="5" t="s">
        <v>18</v>
      </c>
      <c r="C14" s="7"/>
      <c r="D14" s="47">
        <v>10</v>
      </c>
      <c r="E14" s="120"/>
      <c r="F14" s="58">
        <v>0.1</v>
      </c>
      <c r="G14" s="43">
        <v>0.092</v>
      </c>
      <c r="H14" s="44"/>
      <c r="I14" s="62">
        <v>0</v>
      </c>
      <c r="J14" s="120"/>
      <c r="K14" s="62">
        <v>0</v>
      </c>
      <c r="L14" s="44">
        <v>0</v>
      </c>
      <c r="M14" s="108"/>
      <c r="N14" s="107"/>
      <c r="O14" s="101"/>
      <c r="P14" s="124"/>
      <c r="Q14" s="138"/>
      <c r="R14" s="173"/>
    </row>
    <row r="15" spans="1:18" ht="13.5" thickBot="1">
      <c r="A15" s="18"/>
      <c r="B15" s="13" t="s">
        <v>19</v>
      </c>
      <c r="C15" s="15"/>
      <c r="D15" s="51">
        <f>D14*0.15</f>
        <v>1.5</v>
      </c>
      <c r="E15" s="122">
        <v>0.74</v>
      </c>
      <c r="F15" s="59">
        <f>F14*2.1763</f>
        <v>0.21763</v>
      </c>
      <c r="G15" s="126">
        <v>0.089</v>
      </c>
      <c r="H15" s="127"/>
      <c r="I15" s="64">
        <v>0</v>
      </c>
      <c r="J15" s="122"/>
      <c r="K15" s="64">
        <v>0</v>
      </c>
      <c r="L15" s="124">
        <v>0</v>
      </c>
      <c r="M15" s="108">
        <v>0</v>
      </c>
      <c r="N15" s="107"/>
      <c r="O15" s="101"/>
      <c r="P15" s="124"/>
      <c r="Q15" s="139">
        <f>M15+K15+I15+F15+D15</f>
        <v>1.71763</v>
      </c>
      <c r="R15" s="172">
        <f>E15+G15+H15+J15+L15+N15</f>
        <v>0.829</v>
      </c>
    </row>
    <row r="16" spans="1:18" ht="12.75">
      <c r="A16" s="4">
        <v>4</v>
      </c>
      <c r="B16" s="5" t="s">
        <v>18</v>
      </c>
      <c r="C16" s="6"/>
      <c r="D16" s="47">
        <v>10</v>
      </c>
      <c r="E16" s="120"/>
      <c r="F16" s="58">
        <v>0.01</v>
      </c>
      <c r="G16" s="43">
        <v>0</v>
      </c>
      <c r="H16" s="44"/>
      <c r="I16" s="62">
        <v>0</v>
      </c>
      <c r="J16" s="130"/>
      <c r="K16" s="119">
        <v>0</v>
      </c>
      <c r="L16" s="132">
        <v>0</v>
      </c>
      <c r="M16" s="115"/>
      <c r="N16" s="133"/>
      <c r="O16" s="111"/>
      <c r="P16" s="136"/>
      <c r="Q16" s="117"/>
      <c r="R16" s="173"/>
    </row>
    <row r="17" spans="1:18" ht="13.5" thickBot="1">
      <c r="A17" s="20"/>
      <c r="B17" s="16" t="s">
        <v>20</v>
      </c>
      <c r="C17" s="22"/>
      <c r="D17" s="52">
        <f>D16*0.15</f>
        <v>1.5</v>
      </c>
      <c r="E17" s="121">
        <v>-1.36</v>
      </c>
      <c r="F17" s="35">
        <f>F16*2.1763</f>
        <v>0.021763</v>
      </c>
      <c r="G17" s="102">
        <v>0</v>
      </c>
      <c r="H17" s="45"/>
      <c r="I17" s="63">
        <v>0</v>
      </c>
      <c r="J17" s="131"/>
      <c r="K17" s="114">
        <v>0</v>
      </c>
      <c r="L17" s="125">
        <v>0</v>
      </c>
      <c r="M17" s="116">
        <v>0</v>
      </c>
      <c r="N17" s="134"/>
      <c r="O17" s="112"/>
      <c r="P17" s="137"/>
      <c r="Q17" s="118">
        <f>M17+K17+I17+F17+D17</f>
        <v>1.521763</v>
      </c>
      <c r="R17" s="172">
        <f>E17+G17+J17+H17+L17+N17</f>
        <v>-1.36</v>
      </c>
    </row>
    <row r="18" spans="1:18" ht="12.75">
      <c r="A18" s="10">
        <v>5</v>
      </c>
      <c r="B18" s="13" t="s">
        <v>21</v>
      </c>
      <c r="C18" s="8"/>
      <c r="D18" s="47">
        <v>0</v>
      </c>
      <c r="E18" s="120">
        <v>0.558</v>
      </c>
      <c r="F18" s="56">
        <v>0</v>
      </c>
      <c r="G18" s="43">
        <v>0</v>
      </c>
      <c r="H18" s="44"/>
      <c r="I18" s="62">
        <v>0</v>
      </c>
      <c r="J18" s="120"/>
      <c r="K18" s="62">
        <v>0</v>
      </c>
      <c r="L18" s="44">
        <v>65.13</v>
      </c>
      <c r="M18" s="115"/>
      <c r="N18" s="43"/>
      <c r="O18" s="104"/>
      <c r="P18" s="44"/>
      <c r="Q18" s="117"/>
      <c r="R18" s="173"/>
    </row>
    <row r="19" spans="1:18" ht="13.5" thickBot="1">
      <c r="A19" s="14"/>
      <c r="B19" s="13"/>
      <c r="C19" s="9"/>
      <c r="D19" s="51">
        <v>0</v>
      </c>
      <c r="E19" s="123">
        <v>0.09</v>
      </c>
      <c r="F19" s="60">
        <v>0</v>
      </c>
      <c r="G19" s="110">
        <v>0</v>
      </c>
      <c r="H19" s="128"/>
      <c r="I19" s="106">
        <v>0</v>
      </c>
      <c r="J19" s="123"/>
      <c r="K19" s="106">
        <v>0</v>
      </c>
      <c r="L19" s="128">
        <v>4.13</v>
      </c>
      <c r="M19" s="108">
        <v>0</v>
      </c>
      <c r="N19" s="110"/>
      <c r="O19" s="108"/>
      <c r="P19" s="128"/>
      <c r="Q19" s="140">
        <f>M19+K19+I19+F19+D19</f>
        <v>0</v>
      </c>
      <c r="R19" s="174">
        <f>E19+G19+H19+J19+L19+N19</f>
        <v>4.22</v>
      </c>
    </row>
    <row r="20" spans="1:18" ht="12.75">
      <c r="A20" s="10">
        <v>6</v>
      </c>
      <c r="B20" s="5" t="s">
        <v>29</v>
      </c>
      <c r="C20" s="8"/>
      <c r="D20" s="47">
        <v>3</v>
      </c>
      <c r="E20" s="120">
        <v>0.95</v>
      </c>
      <c r="F20" s="56">
        <v>0.01</v>
      </c>
      <c r="G20" s="43">
        <v>0</v>
      </c>
      <c r="H20" s="44"/>
      <c r="I20" s="62">
        <v>0</v>
      </c>
      <c r="J20" s="120"/>
      <c r="K20" s="62">
        <v>0</v>
      </c>
      <c r="L20" s="44">
        <v>0</v>
      </c>
      <c r="M20" s="115">
        <v>0</v>
      </c>
      <c r="N20" s="43"/>
      <c r="O20" s="104"/>
      <c r="P20" s="44"/>
      <c r="Q20" s="117"/>
      <c r="R20" s="173"/>
    </row>
    <row r="21" spans="1:18" ht="13.5" thickBot="1">
      <c r="A21" s="25"/>
      <c r="B21" s="16"/>
      <c r="C21" s="36"/>
      <c r="D21" s="52">
        <f>D20*0.15</f>
        <v>0.44999999999999996</v>
      </c>
      <c r="E21" s="121">
        <v>0.54</v>
      </c>
      <c r="F21" s="57">
        <f>F20*2.1763</f>
        <v>0.021763</v>
      </c>
      <c r="G21" s="102">
        <v>0</v>
      </c>
      <c r="H21" s="45"/>
      <c r="I21" s="63">
        <v>0</v>
      </c>
      <c r="J21" s="131"/>
      <c r="K21" s="63">
        <v>0</v>
      </c>
      <c r="L21" s="45">
        <v>0</v>
      </c>
      <c r="M21" s="116"/>
      <c r="N21" s="102"/>
      <c r="O21" s="105"/>
      <c r="P21" s="45"/>
      <c r="Q21" s="118">
        <f>M21+K21+I21+F21+D21</f>
        <v>0.47176299999999993</v>
      </c>
      <c r="R21" s="172">
        <f>E21+G21+H21+J21+L21+N21</f>
        <v>0.54</v>
      </c>
    </row>
    <row r="22" spans="1:18" ht="12.75">
      <c r="A22" s="10">
        <v>7</v>
      </c>
      <c r="B22" s="5" t="s">
        <v>22</v>
      </c>
      <c r="C22" s="8"/>
      <c r="D22" s="53">
        <v>33</v>
      </c>
      <c r="E22" s="120"/>
      <c r="F22" s="56">
        <v>2</v>
      </c>
      <c r="G22" s="43">
        <v>1.448</v>
      </c>
      <c r="H22" s="44"/>
      <c r="I22" s="62">
        <v>400</v>
      </c>
      <c r="J22" s="120"/>
      <c r="K22" s="62">
        <v>0.3</v>
      </c>
      <c r="L22" s="44">
        <v>0.2</v>
      </c>
      <c r="M22" s="115">
        <v>0</v>
      </c>
      <c r="N22" s="43"/>
      <c r="O22" s="104"/>
      <c r="P22" s="44"/>
      <c r="Q22" s="117"/>
      <c r="R22" s="173"/>
    </row>
    <row r="23" spans="1:18" ht="13.5" thickBot="1">
      <c r="A23" s="19"/>
      <c r="B23" s="16"/>
      <c r="C23" s="23"/>
      <c r="D23" s="54">
        <f>D22*0.15</f>
        <v>4.95</v>
      </c>
      <c r="E23" s="121">
        <v>3.561</v>
      </c>
      <c r="F23" s="57">
        <f>F22*2.1763</f>
        <v>4.3526</v>
      </c>
      <c r="G23" s="102">
        <v>2.959</v>
      </c>
      <c r="H23" s="45"/>
      <c r="I23" s="63">
        <v>36</v>
      </c>
      <c r="J23" s="121">
        <v>25.63</v>
      </c>
      <c r="K23" s="63">
        <f>K22*0.053</f>
        <v>0.015899999999999997</v>
      </c>
      <c r="L23" s="45">
        <v>0.04</v>
      </c>
      <c r="M23" s="116">
        <v>0</v>
      </c>
      <c r="N23" s="102"/>
      <c r="O23" s="105"/>
      <c r="P23" s="45"/>
      <c r="Q23" s="118">
        <f>M23+K23+I23+F23+D23</f>
        <v>45.31850000000001</v>
      </c>
      <c r="R23" s="172">
        <f>E23+G23+H23+J23+L23+N23</f>
        <v>32.19</v>
      </c>
    </row>
    <row r="24" spans="1:18" ht="12.75">
      <c r="A24" s="14">
        <v>8</v>
      </c>
      <c r="B24" s="13" t="s">
        <v>26</v>
      </c>
      <c r="C24" s="11"/>
      <c r="D24" s="55">
        <v>0</v>
      </c>
      <c r="E24" s="124"/>
      <c r="F24" s="61">
        <v>0</v>
      </c>
      <c r="G24" s="107"/>
      <c r="H24" s="124"/>
      <c r="I24" s="62">
        <v>0</v>
      </c>
      <c r="J24" s="124"/>
      <c r="K24" s="62"/>
      <c r="L24" s="124">
        <v>7.017</v>
      </c>
      <c r="M24" s="108"/>
      <c r="N24" s="107"/>
      <c r="O24" s="101"/>
      <c r="P24" s="124"/>
      <c r="Q24" s="101"/>
      <c r="R24" s="175"/>
    </row>
    <row r="25" spans="1:18" ht="13.5" thickBot="1">
      <c r="A25" s="21"/>
      <c r="B25" s="24"/>
      <c r="C25" s="23"/>
      <c r="D25" s="51">
        <v>0</v>
      </c>
      <c r="E25" s="125"/>
      <c r="F25" s="113">
        <v>0</v>
      </c>
      <c r="G25" s="129"/>
      <c r="H25" s="125"/>
      <c r="I25" s="114">
        <v>0</v>
      </c>
      <c r="J25" s="125"/>
      <c r="K25" s="114">
        <v>0.7</v>
      </c>
      <c r="L25" s="45">
        <v>0.7</v>
      </c>
      <c r="M25" s="108">
        <v>0</v>
      </c>
      <c r="N25" s="109"/>
      <c r="O25" s="103"/>
      <c r="P25" s="135"/>
      <c r="Q25" s="103">
        <v>0</v>
      </c>
      <c r="R25" s="176">
        <f>E25+G25+H25+J25+L25+N25</f>
        <v>0.7</v>
      </c>
    </row>
    <row r="26" spans="1:18" ht="14.25" thickBot="1">
      <c r="A26" s="37"/>
      <c r="B26" s="38" t="s">
        <v>17</v>
      </c>
      <c r="C26" s="39"/>
      <c r="D26" s="46">
        <f>D10+D12+D14+D16+D18+D20+D22</f>
        <v>2528</v>
      </c>
      <c r="E26" s="46">
        <f aca="true" t="shared" si="0" ref="E26:H27">E10+E12+E14+E16+E18+E20+E22+E24</f>
        <v>1999.788</v>
      </c>
      <c r="F26" s="154">
        <f t="shared" si="0"/>
        <v>12.719999999999999</v>
      </c>
      <c r="G26" s="46">
        <f t="shared" si="0"/>
        <v>5.565999999999999</v>
      </c>
      <c r="H26" s="156">
        <f t="shared" si="0"/>
        <v>4.44</v>
      </c>
      <c r="I26" s="46">
        <f>I10+I22</f>
        <v>3200</v>
      </c>
      <c r="J26" s="46">
        <f>J10+J12+J14+J16+J18+J20+J22+J24</f>
        <v>1653.98</v>
      </c>
      <c r="K26" s="46">
        <f>K10+K18+K22</f>
        <v>450.3</v>
      </c>
      <c r="L26" s="154">
        <f>L10+L12+L14+L16+L18+L20+L22+L24</f>
        <v>546.6360000000001</v>
      </c>
      <c r="M26" s="163"/>
      <c r="N26" s="46"/>
      <c r="O26" s="46"/>
      <c r="P26" s="155"/>
      <c r="Q26" s="154"/>
      <c r="R26" s="177"/>
    </row>
    <row r="27" spans="1:18" ht="14.25" thickBot="1">
      <c r="A27" s="40"/>
      <c r="B27" s="41" t="s">
        <v>23</v>
      </c>
      <c r="C27" s="42"/>
      <c r="D27" s="158">
        <f>D11+D13+D15+D17+D19+D21+D23+D25</f>
        <v>355.47999999999996</v>
      </c>
      <c r="E27" s="158">
        <f t="shared" si="0"/>
        <v>287.97999999999996</v>
      </c>
      <c r="F27" s="157">
        <f t="shared" si="0"/>
        <v>27.682535999999995</v>
      </c>
      <c r="G27" s="158">
        <f t="shared" si="0"/>
        <v>10.888</v>
      </c>
      <c r="H27" s="159">
        <f t="shared" si="0"/>
        <v>4.428</v>
      </c>
      <c r="I27" s="158">
        <f>I11+I23</f>
        <v>285.2</v>
      </c>
      <c r="J27" s="158">
        <f>J11+J23</f>
        <v>174.219</v>
      </c>
      <c r="K27" s="158">
        <f>K11+K19+K23</f>
        <v>23.865899999999996</v>
      </c>
      <c r="L27" s="157">
        <f>L11+L13+L15+L17+L19+L21+L23+L25</f>
        <v>31.762999999999995</v>
      </c>
      <c r="M27" s="158">
        <v>21</v>
      </c>
      <c r="N27" s="171">
        <v>0</v>
      </c>
      <c r="O27" s="158">
        <v>310</v>
      </c>
      <c r="P27" s="170">
        <v>0</v>
      </c>
      <c r="Q27" s="157">
        <f>D27+F27+I27+K27+M27-O27</f>
        <v>403.2284359999999</v>
      </c>
      <c r="R27" s="178">
        <f>R11+R13+R15+R17+R19+R21+R23+R25</f>
        <v>509.278</v>
      </c>
    </row>
    <row r="28" spans="1:18" ht="15.75" thickBot="1">
      <c r="A28" s="12"/>
      <c r="B28" s="164" t="s">
        <v>45</v>
      </c>
      <c r="C28" s="165"/>
      <c r="D28" s="166"/>
      <c r="E28" s="166"/>
      <c r="F28" s="166"/>
      <c r="G28" s="166"/>
      <c r="H28" s="166"/>
      <c r="I28" s="166"/>
      <c r="J28" s="166"/>
      <c r="K28" s="166"/>
      <c r="L28" s="167"/>
      <c r="M28" s="167"/>
      <c r="N28" s="167"/>
      <c r="O28" s="167"/>
      <c r="P28" s="167"/>
      <c r="Q28" s="168"/>
      <c r="R28" s="169">
        <f>E27+G27+H27+J27+L27+N27+P27</f>
        <v>509.2779999999999</v>
      </c>
    </row>
    <row r="29" ht="12.75">
      <c r="Q29" s="26"/>
    </row>
    <row r="30" ht="12.75">
      <c r="G30" s="26"/>
    </row>
    <row r="31" spans="1:16" ht="12.75">
      <c r="A31" s="27" t="s">
        <v>27</v>
      </c>
      <c r="G31" s="99"/>
      <c r="H31" s="99"/>
      <c r="I31" s="99"/>
      <c r="J31" s="100"/>
      <c r="K31" s="99"/>
      <c r="O31" s="26"/>
      <c r="P31" s="26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Micek</dc:creator>
  <cp:keywords/>
  <dc:description/>
  <cp:lastModifiedBy>janusova</cp:lastModifiedBy>
  <cp:lastPrinted>2012-11-05T12:03:41Z</cp:lastPrinted>
  <dcterms:created xsi:type="dcterms:W3CDTF">2009-01-30T06:33:28Z</dcterms:created>
  <dcterms:modified xsi:type="dcterms:W3CDTF">2012-11-12T07:58:21Z</dcterms:modified>
  <cp:category/>
  <cp:version/>
  <cp:contentType/>
  <cp:contentStatus/>
</cp:coreProperties>
</file>