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190" activeTab="5"/>
  </bookViews>
  <sheets>
    <sheet name="výkony" sheetId="1" r:id="rId1"/>
    <sheet name="g_KŠ_KŠ kr" sheetId="2" r:id="rId2"/>
    <sheet name="g_SjF_%" sheetId="3" r:id="rId3"/>
    <sheet name="g_stupne_%" sheetId="4" r:id="rId4"/>
    <sheet name="g_ústavy" sheetId="5" r:id="rId5"/>
    <sheet name="g_ústavy_%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<sst xmlns="http://schemas.openxmlformats.org/spreadsheetml/2006/main" count="40" uniqueCount="32">
  <si>
    <t>PEDAGOGICKÉ   VÝKONY  2012</t>
  </si>
  <si>
    <t>kreditoštudent čistý</t>
  </si>
  <si>
    <t>spolu</t>
  </si>
  <si>
    <t>1 BDP</t>
  </si>
  <si>
    <t>2 + 3 BDP</t>
  </si>
  <si>
    <t>1 + 2 IDP</t>
  </si>
  <si>
    <t>1 + 2 IDK</t>
  </si>
  <si>
    <t>1 BEK</t>
  </si>
  <si>
    <t>2 - 4 BEK</t>
  </si>
  <si>
    <t>spolu B_I</t>
  </si>
  <si>
    <t>spolu B_I_D</t>
  </si>
  <si>
    <t>(%)</t>
  </si>
  <si>
    <t>kreditoštudent prepočítaný</t>
  </si>
  <si>
    <t>KKŠ 2012</t>
  </si>
  <si>
    <t>(SPOLU BŠ+IŠ+DŠ)*KKŠ</t>
  </si>
  <si>
    <t>ÚAMAI</t>
  </si>
  <si>
    <t>ÚAMM</t>
  </si>
  <si>
    <t>ÚDTK</t>
  </si>
  <si>
    <t>ÚCHaHSZ</t>
  </si>
  <si>
    <t>ÚMF</t>
  </si>
  <si>
    <t>ÚSETM</t>
  </si>
  <si>
    <t>ÚTE</t>
  </si>
  <si>
    <t>ÚTM</t>
  </si>
  <si>
    <t>1 +  3 DDP</t>
  </si>
  <si>
    <t>kredity . počet študentov</t>
  </si>
  <si>
    <t>kredity . prepočítaný počet študentov</t>
  </si>
  <si>
    <t>bakalársky stupeň</t>
  </si>
  <si>
    <t>inžiniersky stupeň</t>
  </si>
  <si>
    <t>doktorandský stupeň</t>
  </si>
  <si>
    <t>2010 PODIEL NA PED_VÝKONOCH SjF</t>
  </si>
  <si>
    <t>2011 PODIEL NA PED_VÝKONOCH SjF</t>
  </si>
  <si>
    <t>2012 PODIEL NA PED_VÝKONOCH SjF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</si>
</sst>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2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výkony!$M$5</c:f>
              <c:strCache>
                <c:ptCount val="1"/>
                <c:pt idx="0">
                  <c:v>1 BDP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výkony!$N$4:$O$4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výkony!$N$5:$O$5</c:f>
              <c:numCache>
                <c:ptCount val="2"/>
                <c:pt idx="0">
                  <c:v>27985</c:v>
                </c:pt>
                <c:pt idx="1">
                  <c:v>19589.5</c:v>
                </c:pt>
              </c:numCache>
            </c:numRef>
          </c:val>
        </c:ser>
        <c:ser>
          <c:idx val="1"/>
          <c:order val="1"/>
          <c:tx>
            <c:strRef>
              <c:f>výkony!$M$6</c:f>
              <c:strCache>
                <c:ptCount val="1"/>
                <c:pt idx="0">
                  <c:v>2 + 3 BDP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výkony!$N$4:$O$4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výkony!$N$6:$O$6</c:f>
              <c:numCache>
                <c:ptCount val="2"/>
                <c:pt idx="0">
                  <c:v>26475</c:v>
                </c:pt>
                <c:pt idx="1">
                  <c:v>26475</c:v>
                </c:pt>
              </c:numCache>
            </c:numRef>
          </c:val>
        </c:ser>
        <c:ser>
          <c:idx val="2"/>
          <c:order val="2"/>
          <c:tx>
            <c:strRef>
              <c:f>výkony!$M$7</c:f>
              <c:strCache>
                <c:ptCount val="1"/>
                <c:pt idx="0">
                  <c:v>1 + 2 IDP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výkony!$N$4:$O$4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výkony!$N$7:$O$7</c:f>
              <c:numCache>
                <c:ptCount val="2"/>
                <c:pt idx="0">
                  <c:v>31757</c:v>
                </c:pt>
                <c:pt idx="1">
                  <c:v>47635.5</c:v>
                </c:pt>
              </c:numCache>
            </c:numRef>
          </c:val>
        </c:ser>
        <c:ser>
          <c:idx val="3"/>
          <c:order val="3"/>
          <c:tx>
            <c:strRef>
              <c:f>výkony!$M$8</c:f>
              <c:strCache>
                <c:ptCount val="1"/>
                <c:pt idx="0">
                  <c:v>1 + 2 IDK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výkony!$N$4:$O$4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výkony!$N$8:$O$8</c:f>
              <c:numCache>
                <c:ptCount val="2"/>
                <c:pt idx="0">
                  <c:v>5506</c:v>
                </c:pt>
                <c:pt idx="1">
                  <c:v>8259</c:v>
                </c:pt>
              </c:numCache>
            </c:numRef>
          </c:val>
        </c:ser>
        <c:ser>
          <c:idx val="4"/>
          <c:order val="4"/>
          <c:tx>
            <c:strRef>
              <c:f>výkony!$M$9</c:f>
              <c:strCache>
                <c:ptCount val="1"/>
                <c:pt idx="0">
                  <c:v>1 BEK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výkony!$N$4:$O$4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výkony!$N$9:$O$9</c:f>
              <c:numCache>
                <c:ptCount val="2"/>
                <c:pt idx="0">
                  <c:v>624</c:v>
                </c:pt>
                <c:pt idx="1">
                  <c:v>131.04</c:v>
                </c:pt>
              </c:numCache>
            </c:numRef>
          </c:val>
        </c:ser>
        <c:ser>
          <c:idx val="5"/>
          <c:order val="5"/>
          <c:tx>
            <c:strRef>
              <c:f>výkony!$M$10</c:f>
              <c:strCache>
                <c:ptCount val="1"/>
                <c:pt idx="0">
                  <c:v>2 - 4 BEK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výkony!$N$4:$O$4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výkony!$N$10:$O$10</c:f>
              <c:numCache>
                <c:ptCount val="2"/>
                <c:pt idx="0">
                  <c:v>6542</c:v>
                </c:pt>
                <c:pt idx="1">
                  <c:v>1962.6</c:v>
                </c:pt>
              </c:numCache>
            </c:numRef>
          </c:val>
        </c:ser>
        <c:ser>
          <c:idx val="7"/>
          <c:order val="6"/>
          <c:tx>
            <c:strRef>
              <c:f>výkony!$M$12</c:f>
              <c:strCache>
                <c:ptCount val="1"/>
                <c:pt idx="0">
                  <c:v>1 +  3 DDP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výkony!$N$4:$O$4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výkony!$N$12:$O$12</c:f>
              <c:numCache>
                <c:ptCount val="2"/>
                <c:pt idx="0">
                  <c:v>9900</c:v>
                </c:pt>
                <c:pt idx="1">
                  <c:v>29700</c:v>
                </c:pt>
              </c:numCache>
            </c:numRef>
          </c:val>
        </c:ser>
        <c:overlap val="100"/>
        <c:axId val="41759811"/>
        <c:axId val="34430652"/>
      </c:barChart>
      <c:catAx>
        <c:axId val="4175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30652"/>
        <c:crosses val="autoZero"/>
        <c:auto val="1"/>
        <c:lblOffset val="100"/>
        <c:noMultiLvlLbl val="0"/>
      </c:catAx>
      <c:valAx>
        <c:axId val="34430652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1759811"/>
        <c:crossesAt val="1"/>
        <c:crossBetween val="between"/>
        <c:dispUnits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výkony!$P$5</c:f>
              <c:strCache>
                <c:ptCount val="1"/>
                <c:pt idx="0">
                  <c:v>1 BDP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výkony!$Q$4:$R$4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výkony!$Q$5:$R$5</c:f>
              <c:numCache>
                <c:ptCount val="2"/>
                <c:pt idx="0">
                  <c:v>25.72410813593286</c:v>
                </c:pt>
                <c:pt idx="1">
                  <c:v>14.646066051481299</c:v>
                </c:pt>
              </c:numCache>
            </c:numRef>
          </c:val>
        </c:ser>
        <c:ser>
          <c:idx val="1"/>
          <c:order val="1"/>
          <c:tx>
            <c:strRef>
              <c:f>výkony!$P$6</c:f>
              <c:strCache>
                <c:ptCount val="1"/>
                <c:pt idx="0">
                  <c:v>2 + 3 BDP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výkony!$Q$4:$R$4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výkony!$Q$6:$R$6</c:f>
              <c:numCache>
                <c:ptCount val="2"/>
                <c:pt idx="0">
                  <c:v>24.336100157185008</c:v>
                </c:pt>
                <c:pt idx="1">
                  <c:v>19.794001823066818</c:v>
                </c:pt>
              </c:numCache>
            </c:numRef>
          </c:val>
        </c:ser>
        <c:ser>
          <c:idx val="2"/>
          <c:order val="2"/>
          <c:tx>
            <c:strRef>
              <c:f>výkony!$P$7</c:f>
              <c:strCache>
                <c:ptCount val="1"/>
                <c:pt idx="0">
                  <c:v>1 + 2 IDP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výkony!$Q$4:$R$4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výkony!$Q$7:$R$7</c:f>
              <c:numCache>
                <c:ptCount val="2"/>
                <c:pt idx="0">
                  <c:v>29.19137045105663</c:v>
                </c:pt>
                <c:pt idx="1">
                  <c:v>35.61462413003586</c:v>
                </c:pt>
              </c:numCache>
            </c:numRef>
          </c:val>
        </c:ser>
        <c:ser>
          <c:idx val="3"/>
          <c:order val="3"/>
          <c:tx>
            <c:strRef>
              <c:f>výkony!$P$8</c:f>
              <c:strCache>
                <c:ptCount val="1"/>
                <c:pt idx="0">
                  <c:v>1 + 2 IDK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výkony!$Q$4:$R$4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výkony!$Q$8:$R$8</c:f>
              <c:numCache>
                <c:ptCount val="2"/>
                <c:pt idx="0">
                  <c:v>5.06117346422892</c:v>
                </c:pt>
                <c:pt idx="1">
                  <c:v>6.17483139024396</c:v>
                </c:pt>
              </c:numCache>
            </c:numRef>
          </c:val>
        </c:ser>
        <c:ser>
          <c:idx val="4"/>
          <c:order val="4"/>
          <c:tx>
            <c:strRef>
              <c:f>výkony!$P$9</c:f>
              <c:strCache>
                <c:ptCount val="1"/>
                <c:pt idx="0">
                  <c:v>1 BEK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výkony!$Q$4:$R$4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výkony!$Q$9:$R$9</c:f>
              <c:numCache>
                <c:ptCount val="2"/>
                <c:pt idx="0">
                  <c:v>0.5735874031381849</c:v>
                </c:pt>
                <c:pt idx="1">
                  <c:v>0.09797189797524743</c:v>
                </c:pt>
              </c:numCache>
            </c:numRef>
          </c:val>
        </c:ser>
        <c:ser>
          <c:idx val="5"/>
          <c:order val="5"/>
          <c:tx>
            <c:strRef>
              <c:f>výkony!$P$10</c:f>
              <c:strCache>
                <c:ptCount val="1"/>
                <c:pt idx="0">
                  <c:v>2 - 4 BEK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výkony!$Q$4:$R$4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výkony!$Q$10:$R$10</c:f>
              <c:numCache>
                <c:ptCount val="2"/>
                <c:pt idx="0">
                  <c:v>6.013475627131419</c:v>
                </c:pt>
                <c:pt idx="1">
                  <c:v>1.4673355232464942</c:v>
                </c:pt>
              </c:numCache>
            </c:numRef>
          </c:val>
        </c:ser>
        <c:ser>
          <c:idx val="7"/>
          <c:order val="6"/>
          <c:tx>
            <c:strRef>
              <c:f>výkony!$P$12</c:f>
              <c:strCache>
                <c:ptCount val="1"/>
                <c:pt idx="0">
                  <c:v>1 +  3 DDP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výkony!$Q$4:$R$4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výkony!$Q$12:$R$12</c:f>
              <c:numCache>
                <c:ptCount val="2"/>
                <c:pt idx="0">
                  <c:v>9.100184761326972</c:v>
                </c:pt>
                <c:pt idx="1">
                  <c:v>22.20516918395031</c:v>
                </c:pt>
              </c:numCache>
            </c:numRef>
          </c:val>
        </c:ser>
        <c:overlap val="100"/>
        <c:axId val="2370589"/>
        <c:axId val="30085286"/>
      </c:barChart>
      <c:catAx>
        <c:axId val="237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85286"/>
        <c:crosses val="autoZero"/>
        <c:auto val="1"/>
        <c:lblOffset val="100"/>
        <c:noMultiLvlLbl val="0"/>
      </c:catAx>
      <c:valAx>
        <c:axId val="300852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KŠ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237058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výkony!$S$5</c:f>
              <c:strCache>
                <c:ptCount val="1"/>
                <c:pt idx="0">
                  <c:v>bakalársky stupeň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výkony!$T$4:$U$4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výkony!$T$5:$U$5</c:f>
              <c:numCache>
                <c:ptCount val="2"/>
                <c:pt idx="0">
                  <c:v>56.64727132338747</c:v>
                </c:pt>
                <c:pt idx="1">
                  <c:v>36.005375295769866</c:v>
                </c:pt>
              </c:numCache>
            </c:numRef>
          </c:val>
        </c:ser>
        <c:ser>
          <c:idx val="1"/>
          <c:order val="1"/>
          <c:tx>
            <c:strRef>
              <c:f>výkony!$S$6</c:f>
              <c:strCache>
                <c:ptCount val="1"/>
                <c:pt idx="0">
                  <c:v>inžiniersky stupeň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výkony!$T$4:$U$4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výkony!$T$6:$U$6</c:f>
              <c:numCache>
                <c:ptCount val="2"/>
                <c:pt idx="0">
                  <c:v>34.25254391528555</c:v>
                </c:pt>
                <c:pt idx="1">
                  <c:v>41.789455520279816</c:v>
                </c:pt>
              </c:numCache>
            </c:numRef>
          </c:val>
        </c:ser>
        <c:ser>
          <c:idx val="2"/>
          <c:order val="2"/>
          <c:tx>
            <c:strRef>
              <c:f>výkony!$S$7</c:f>
              <c:strCache>
                <c:ptCount val="1"/>
                <c:pt idx="0">
                  <c:v>doktorandský stupeň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výkony!$T$4:$U$4</c:f>
              <c:strCache>
                <c:ptCount val="2"/>
                <c:pt idx="0">
                  <c:v>kredity . počet študentov</c:v>
                </c:pt>
                <c:pt idx="1">
                  <c:v>kredity . prepočítaný počet študentov</c:v>
                </c:pt>
              </c:strCache>
            </c:strRef>
          </c:cat>
          <c:val>
            <c:numRef>
              <c:f>výkony!$T$7:$U$7</c:f>
              <c:numCache>
                <c:ptCount val="2"/>
                <c:pt idx="0">
                  <c:v>9.100184761326972</c:v>
                </c:pt>
                <c:pt idx="1">
                  <c:v>22.20516918395031</c:v>
                </c:pt>
              </c:numCache>
            </c:numRef>
          </c:val>
        </c:ser>
        <c:overlap val="100"/>
        <c:axId val="25537175"/>
        <c:axId val="40391216"/>
      </c:barChart>
      <c:catAx>
        <c:axId val="25537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91216"/>
        <c:crosses val="autoZero"/>
        <c:auto val="1"/>
        <c:lblOffset val="100"/>
        <c:noMultiLvlLbl val="0"/>
      </c:catAx>
      <c:valAx>
        <c:axId val="403912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KŠ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2553717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výkony!$A$25</c:f>
              <c:strCache>
                <c:ptCount val="1"/>
                <c:pt idx="0">
                  <c:v>1 BDP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výkony!$B$24:$I$24</c:f>
              <c:strCache>
                <c:ptCount val="8"/>
                <c:pt idx="0">
                  <c:v>ÚAMAI</c:v>
                </c:pt>
                <c:pt idx="1">
                  <c:v>ÚAMM</c:v>
                </c:pt>
                <c:pt idx="2">
                  <c:v>ÚDTK</c:v>
                </c:pt>
                <c:pt idx="3">
                  <c:v>ÚCHaHSZ</c:v>
                </c:pt>
                <c:pt idx="4">
                  <c:v>ÚMF</c:v>
                </c:pt>
                <c:pt idx="5">
                  <c:v>ÚSETM</c:v>
                </c:pt>
                <c:pt idx="6">
                  <c:v>ÚTE</c:v>
                </c:pt>
                <c:pt idx="7">
                  <c:v>ÚTM</c:v>
                </c:pt>
              </c:strCache>
            </c:strRef>
          </c:cat>
          <c:val>
            <c:numRef>
              <c:f>výkony!$B$25:$I$25</c:f>
              <c:numCache>
                <c:ptCount val="8"/>
                <c:pt idx="0">
                  <c:v>0</c:v>
                </c:pt>
                <c:pt idx="1">
                  <c:v>1589</c:v>
                </c:pt>
                <c:pt idx="2">
                  <c:v>2881.2</c:v>
                </c:pt>
                <c:pt idx="3">
                  <c:v>1470</c:v>
                </c:pt>
                <c:pt idx="4">
                  <c:v>11566.099999999999</c:v>
                </c:pt>
                <c:pt idx="5">
                  <c:v>0</c:v>
                </c:pt>
                <c:pt idx="6">
                  <c:v>0</c:v>
                </c:pt>
                <c:pt idx="7">
                  <c:v>2083.2</c:v>
                </c:pt>
              </c:numCache>
            </c:numRef>
          </c:val>
        </c:ser>
        <c:ser>
          <c:idx val="1"/>
          <c:order val="1"/>
          <c:tx>
            <c:strRef>
              <c:f>výkony!$A$26</c:f>
              <c:strCache>
                <c:ptCount val="1"/>
                <c:pt idx="0">
                  <c:v>2 + 3 BDP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výkony!$B$24:$I$24</c:f>
              <c:strCache>
                <c:ptCount val="8"/>
                <c:pt idx="0">
                  <c:v>ÚAMAI</c:v>
                </c:pt>
                <c:pt idx="1">
                  <c:v>ÚAMM</c:v>
                </c:pt>
                <c:pt idx="2">
                  <c:v>ÚDTK</c:v>
                </c:pt>
                <c:pt idx="3">
                  <c:v>ÚCHaHSZ</c:v>
                </c:pt>
                <c:pt idx="4">
                  <c:v>ÚMF</c:v>
                </c:pt>
                <c:pt idx="5">
                  <c:v>ÚSETM</c:v>
                </c:pt>
                <c:pt idx="6">
                  <c:v>ÚTE</c:v>
                </c:pt>
                <c:pt idx="7">
                  <c:v>ÚTM</c:v>
                </c:pt>
              </c:strCache>
            </c:strRef>
          </c:cat>
          <c:val>
            <c:numRef>
              <c:f>výkony!$B$26:$I$26</c:f>
              <c:numCache>
                <c:ptCount val="8"/>
                <c:pt idx="0">
                  <c:v>2131</c:v>
                </c:pt>
                <c:pt idx="1">
                  <c:v>4983</c:v>
                </c:pt>
                <c:pt idx="2">
                  <c:v>4616</c:v>
                </c:pt>
                <c:pt idx="3">
                  <c:v>2346</c:v>
                </c:pt>
                <c:pt idx="4">
                  <c:v>2572</c:v>
                </c:pt>
                <c:pt idx="5">
                  <c:v>4416</c:v>
                </c:pt>
                <c:pt idx="6">
                  <c:v>3762</c:v>
                </c:pt>
                <c:pt idx="7">
                  <c:v>1649</c:v>
                </c:pt>
              </c:numCache>
            </c:numRef>
          </c:val>
        </c:ser>
        <c:ser>
          <c:idx val="2"/>
          <c:order val="2"/>
          <c:tx>
            <c:strRef>
              <c:f>výkony!$A$27</c:f>
              <c:strCache>
                <c:ptCount val="1"/>
                <c:pt idx="0">
                  <c:v>1 + 2 IDP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výkony!$B$24:$I$24</c:f>
              <c:strCache>
                <c:ptCount val="8"/>
                <c:pt idx="0">
                  <c:v>ÚAMAI</c:v>
                </c:pt>
                <c:pt idx="1">
                  <c:v>ÚAMM</c:v>
                </c:pt>
                <c:pt idx="2">
                  <c:v>ÚDTK</c:v>
                </c:pt>
                <c:pt idx="3">
                  <c:v>ÚCHaHSZ</c:v>
                </c:pt>
                <c:pt idx="4">
                  <c:v>ÚMF</c:v>
                </c:pt>
                <c:pt idx="5">
                  <c:v>ÚSETM</c:v>
                </c:pt>
                <c:pt idx="6">
                  <c:v>ÚTE</c:v>
                </c:pt>
                <c:pt idx="7">
                  <c:v>ÚTM</c:v>
                </c:pt>
              </c:strCache>
            </c:strRef>
          </c:cat>
          <c:val>
            <c:numRef>
              <c:f>výkony!$B$27:$I$27</c:f>
              <c:numCache>
                <c:ptCount val="8"/>
                <c:pt idx="0">
                  <c:v>8586</c:v>
                </c:pt>
                <c:pt idx="1">
                  <c:v>5529</c:v>
                </c:pt>
                <c:pt idx="2">
                  <c:v>8223</c:v>
                </c:pt>
                <c:pt idx="3">
                  <c:v>2688</c:v>
                </c:pt>
                <c:pt idx="4">
                  <c:v>1410</c:v>
                </c:pt>
                <c:pt idx="5">
                  <c:v>12595.5</c:v>
                </c:pt>
                <c:pt idx="6">
                  <c:v>4960.5</c:v>
                </c:pt>
                <c:pt idx="7">
                  <c:v>3643.5</c:v>
                </c:pt>
              </c:numCache>
            </c:numRef>
          </c:val>
        </c:ser>
        <c:ser>
          <c:idx val="3"/>
          <c:order val="3"/>
          <c:tx>
            <c:strRef>
              <c:f>výkony!$A$28</c:f>
              <c:strCache>
                <c:ptCount val="1"/>
                <c:pt idx="0">
                  <c:v>1 + 2 IDK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výkony!$B$24:$I$24</c:f>
              <c:strCache>
                <c:ptCount val="8"/>
                <c:pt idx="0">
                  <c:v>ÚAMAI</c:v>
                </c:pt>
                <c:pt idx="1">
                  <c:v>ÚAMM</c:v>
                </c:pt>
                <c:pt idx="2">
                  <c:v>ÚDTK</c:v>
                </c:pt>
                <c:pt idx="3">
                  <c:v>ÚCHaHSZ</c:v>
                </c:pt>
                <c:pt idx="4">
                  <c:v>ÚMF</c:v>
                </c:pt>
                <c:pt idx="5">
                  <c:v>ÚSETM</c:v>
                </c:pt>
                <c:pt idx="6">
                  <c:v>ÚTE</c:v>
                </c:pt>
                <c:pt idx="7">
                  <c:v>ÚTM</c:v>
                </c:pt>
              </c:strCache>
            </c:strRef>
          </c:cat>
          <c:val>
            <c:numRef>
              <c:f>výkony!$B$28:$I$28</c:f>
              <c:numCache>
                <c:ptCount val="8"/>
                <c:pt idx="0">
                  <c:v>1086</c:v>
                </c:pt>
                <c:pt idx="1">
                  <c:v>0</c:v>
                </c:pt>
                <c:pt idx="2">
                  <c:v>3</c:v>
                </c:pt>
                <c:pt idx="3">
                  <c:v>198</c:v>
                </c:pt>
                <c:pt idx="4">
                  <c:v>195</c:v>
                </c:pt>
                <c:pt idx="5">
                  <c:v>2671.5</c:v>
                </c:pt>
                <c:pt idx="6">
                  <c:v>0</c:v>
                </c:pt>
                <c:pt idx="7">
                  <c:v>4105.5</c:v>
                </c:pt>
              </c:numCache>
            </c:numRef>
          </c:val>
        </c:ser>
        <c:ser>
          <c:idx val="4"/>
          <c:order val="4"/>
          <c:tx>
            <c:strRef>
              <c:f>výkony!$A$29</c:f>
              <c:strCache>
                <c:ptCount val="1"/>
                <c:pt idx="0">
                  <c:v>1 BEK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výkony!$B$24:$I$24</c:f>
              <c:strCache>
                <c:ptCount val="8"/>
                <c:pt idx="0">
                  <c:v>ÚAMAI</c:v>
                </c:pt>
                <c:pt idx="1">
                  <c:v>ÚAMM</c:v>
                </c:pt>
                <c:pt idx="2">
                  <c:v>ÚDTK</c:v>
                </c:pt>
                <c:pt idx="3">
                  <c:v>ÚCHaHSZ</c:v>
                </c:pt>
                <c:pt idx="4">
                  <c:v>ÚMF</c:v>
                </c:pt>
                <c:pt idx="5">
                  <c:v>ÚSETM</c:v>
                </c:pt>
                <c:pt idx="6">
                  <c:v>ÚTE</c:v>
                </c:pt>
                <c:pt idx="7">
                  <c:v>ÚTM</c:v>
                </c:pt>
              </c:strCache>
            </c:strRef>
          </c:cat>
          <c:val>
            <c:numRef>
              <c:f>výkony!$B$29:$I$29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21.419999999999998</c:v>
                </c:pt>
                <c:pt idx="3">
                  <c:v>0</c:v>
                </c:pt>
                <c:pt idx="4">
                  <c:v>46.62</c:v>
                </c:pt>
                <c:pt idx="5">
                  <c:v>0</c:v>
                </c:pt>
                <c:pt idx="6">
                  <c:v>0</c:v>
                </c:pt>
                <c:pt idx="7">
                  <c:v>63</c:v>
                </c:pt>
              </c:numCache>
            </c:numRef>
          </c:val>
        </c:ser>
        <c:ser>
          <c:idx val="5"/>
          <c:order val="5"/>
          <c:tx>
            <c:strRef>
              <c:f>výkony!$A$30</c:f>
              <c:strCache>
                <c:ptCount val="1"/>
                <c:pt idx="0">
                  <c:v>2 - 4 BEK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výkony!$B$24:$I$24</c:f>
              <c:strCache>
                <c:ptCount val="8"/>
                <c:pt idx="0">
                  <c:v>ÚAMAI</c:v>
                </c:pt>
                <c:pt idx="1">
                  <c:v>ÚAMM</c:v>
                </c:pt>
                <c:pt idx="2">
                  <c:v>ÚDTK</c:v>
                </c:pt>
                <c:pt idx="3">
                  <c:v>ÚCHaHSZ</c:v>
                </c:pt>
                <c:pt idx="4">
                  <c:v>ÚMF</c:v>
                </c:pt>
                <c:pt idx="5">
                  <c:v>ÚSETM</c:v>
                </c:pt>
                <c:pt idx="6">
                  <c:v>ÚTE</c:v>
                </c:pt>
                <c:pt idx="7">
                  <c:v>ÚTM</c:v>
                </c:pt>
              </c:strCache>
            </c:strRef>
          </c:cat>
          <c:val>
            <c:numRef>
              <c:f>výkony!$B$30:$I$30</c:f>
              <c:numCache>
                <c:ptCount val="8"/>
                <c:pt idx="0">
                  <c:v>109.5</c:v>
                </c:pt>
                <c:pt idx="1">
                  <c:v>306.9</c:v>
                </c:pt>
                <c:pt idx="2">
                  <c:v>240.6</c:v>
                </c:pt>
                <c:pt idx="3">
                  <c:v>143.1</c:v>
                </c:pt>
                <c:pt idx="4">
                  <c:v>117.6</c:v>
                </c:pt>
                <c:pt idx="5">
                  <c:v>548.4</c:v>
                </c:pt>
                <c:pt idx="6">
                  <c:v>347.7</c:v>
                </c:pt>
                <c:pt idx="7">
                  <c:v>148.79999999999998</c:v>
                </c:pt>
              </c:numCache>
            </c:numRef>
          </c:val>
        </c:ser>
        <c:ser>
          <c:idx val="7"/>
          <c:order val="6"/>
          <c:tx>
            <c:strRef>
              <c:f>výkony!$A$32</c:f>
              <c:strCache>
                <c:ptCount val="1"/>
                <c:pt idx="0">
                  <c:v>1 +  3 DDP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výkony!$B$24:$I$24</c:f>
              <c:strCache>
                <c:ptCount val="8"/>
                <c:pt idx="0">
                  <c:v>ÚAMAI</c:v>
                </c:pt>
                <c:pt idx="1">
                  <c:v>ÚAMM</c:v>
                </c:pt>
                <c:pt idx="2">
                  <c:v>ÚDTK</c:v>
                </c:pt>
                <c:pt idx="3">
                  <c:v>ÚCHaHSZ</c:v>
                </c:pt>
                <c:pt idx="4">
                  <c:v>ÚMF</c:v>
                </c:pt>
                <c:pt idx="5">
                  <c:v>ÚSETM</c:v>
                </c:pt>
                <c:pt idx="6">
                  <c:v>ÚTE</c:v>
                </c:pt>
                <c:pt idx="7">
                  <c:v>ÚTM</c:v>
                </c:pt>
              </c:strCache>
            </c:strRef>
          </c:cat>
          <c:val>
            <c:numRef>
              <c:f>výkony!$B$32:$I$32</c:f>
              <c:numCache>
                <c:ptCount val="8"/>
                <c:pt idx="0">
                  <c:v>7266</c:v>
                </c:pt>
                <c:pt idx="1">
                  <c:v>6498</c:v>
                </c:pt>
                <c:pt idx="2">
                  <c:v>2874</c:v>
                </c:pt>
                <c:pt idx="3">
                  <c:v>2004</c:v>
                </c:pt>
                <c:pt idx="4">
                  <c:v>462</c:v>
                </c:pt>
                <c:pt idx="5">
                  <c:v>2019</c:v>
                </c:pt>
                <c:pt idx="6">
                  <c:v>3303</c:v>
                </c:pt>
                <c:pt idx="7">
                  <c:v>5274</c:v>
                </c:pt>
              </c:numCache>
            </c:numRef>
          </c:val>
        </c:ser>
        <c:overlap val="100"/>
        <c:axId val="45427121"/>
        <c:axId val="50572634"/>
      </c:barChart>
      <c:catAx>
        <c:axId val="4542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72634"/>
        <c:crosses val="autoZero"/>
        <c:auto val="1"/>
        <c:lblOffset val="100"/>
        <c:noMultiLvlLbl val="0"/>
      </c:catAx>
      <c:valAx>
        <c:axId val="50572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KŠ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27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výkony!$A$43</c:f>
              <c:strCache>
                <c:ptCount val="1"/>
                <c:pt idx="0">
                  <c:v>2012 PODIEL NA PED_VÝKONOCH SjF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výkony!$B$42:$I$42</c:f>
              <c:strCache>
                <c:ptCount val="8"/>
                <c:pt idx="0">
                  <c:v>ÚAMAI</c:v>
                </c:pt>
                <c:pt idx="1">
                  <c:v>ÚAMM</c:v>
                </c:pt>
                <c:pt idx="2">
                  <c:v>ÚDTK</c:v>
                </c:pt>
                <c:pt idx="3">
                  <c:v>ÚCHaHSZ</c:v>
                </c:pt>
                <c:pt idx="4">
                  <c:v>ÚMF</c:v>
                </c:pt>
                <c:pt idx="5">
                  <c:v>ÚSETM</c:v>
                </c:pt>
                <c:pt idx="6">
                  <c:v>ÚTE</c:v>
                </c:pt>
                <c:pt idx="7">
                  <c:v>ÚTM</c:v>
                </c:pt>
              </c:strCache>
            </c:strRef>
          </c:cat>
          <c:val>
            <c:numRef>
              <c:f>výkony!$B$43:$I$43</c:f>
              <c:numCache>
                <c:ptCount val="8"/>
                <c:pt idx="0">
                  <c:v>15.660472041380752</c:v>
                </c:pt>
                <c:pt idx="1">
                  <c:v>14.4754049425664</c:v>
                </c:pt>
                <c:pt idx="2">
                  <c:v>14.303716484459352</c:v>
                </c:pt>
                <c:pt idx="3">
                  <c:v>6.731854935303884</c:v>
                </c:pt>
                <c:pt idx="4">
                  <c:v>10.99756106434786</c:v>
                </c:pt>
                <c:pt idx="5">
                  <c:v>16.517193538102465</c:v>
                </c:pt>
                <c:pt idx="6">
                  <c:v>9.096255626459113</c:v>
                </c:pt>
                <c:pt idx="7">
                  <c:v>12.885892666884931</c:v>
                </c:pt>
              </c:numCache>
            </c:numRef>
          </c:val>
        </c:ser>
        <c:ser>
          <c:idx val="1"/>
          <c:order val="1"/>
          <c:tx>
            <c:strRef>
              <c:f>výkony!$A$44</c:f>
              <c:strCache>
                <c:ptCount val="1"/>
                <c:pt idx="0">
                  <c:v>2011 PODIEL NA PED_VÝKONOCH SjF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výkony!$B$42:$I$42</c:f>
              <c:strCache>
                <c:ptCount val="8"/>
                <c:pt idx="0">
                  <c:v>ÚAMAI</c:v>
                </c:pt>
                <c:pt idx="1">
                  <c:v>ÚAMM</c:v>
                </c:pt>
                <c:pt idx="2">
                  <c:v>ÚDTK</c:v>
                </c:pt>
                <c:pt idx="3">
                  <c:v>ÚCHaHSZ</c:v>
                </c:pt>
                <c:pt idx="4">
                  <c:v>ÚMF</c:v>
                </c:pt>
                <c:pt idx="5">
                  <c:v>ÚSETM</c:v>
                </c:pt>
                <c:pt idx="6">
                  <c:v>ÚTE</c:v>
                </c:pt>
                <c:pt idx="7">
                  <c:v>ÚTM</c:v>
                </c:pt>
              </c:strCache>
            </c:strRef>
          </c:cat>
          <c:val>
            <c:numRef>
              <c:f>výkony!$B$44:$I$44</c:f>
              <c:numCache>
                <c:ptCount val="8"/>
                <c:pt idx="0">
                  <c:v>13.531083400215277</c:v>
                </c:pt>
                <c:pt idx="1">
                  <c:v>17.348322740545285</c:v>
                </c:pt>
                <c:pt idx="2">
                  <c:v>14.55268303886934</c:v>
                </c:pt>
                <c:pt idx="3">
                  <c:v>7.165551945696085</c:v>
                </c:pt>
                <c:pt idx="4">
                  <c:v>11.491339478675737</c:v>
                </c:pt>
                <c:pt idx="5">
                  <c:v>15.33283576962935</c:v>
                </c:pt>
                <c:pt idx="6">
                  <c:v>9.969154976914961</c:v>
                </c:pt>
                <c:pt idx="7">
                  <c:v>10.609028649453968</c:v>
                </c:pt>
              </c:numCache>
            </c:numRef>
          </c:val>
        </c:ser>
        <c:ser>
          <c:idx val="2"/>
          <c:order val="2"/>
          <c:tx>
            <c:strRef>
              <c:f>výkony!$A$45</c:f>
              <c:strCache>
                <c:ptCount val="1"/>
                <c:pt idx="0">
                  <c:v>2010 PODIEL NA PED_VÝKONOCH SjF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výkony!$B$42:$I$42</c:f>
              <c:strCache>
                <c:ptCount val="8"/>
                <c:pt idx="0">
                  <c:v>ÚAMAI</c:v>
                </c:pt>
                <c:pt idx="1">
                  <c:v>ÚAMM</c:v>
                </c:pt>
                <c:pt idx="2">
                  <c:v>ÚDTK</c:v>
                </c:pt>
                <c:pt idx="3">
                  <c:v>ÚCHaHSZ</c:v>
                </c:pt>
                <c:pt idx="4">
                  <c:v>ÚMF</c:v>
                </c:pt>
                <c:pt idx="5">
                  <c:v>ÚSETM</c:v>
                </c:pt>
                <c:pt idx="6">
                  <c:v>ÚTE</c:v>
                </c:pt>
                <c:pt idx="7">
                  <c:v>ÚTM</c:v>
                </c:pt>
              </c:strCache>
            </c:strRef>
          </c:cat>
          <c:val>
            <c:numRef>
              <c:f>výkony!$B$45:$I$45</c:f>
              <c:numCache>
                <c:ptCount val="8"/>
                <c:pt idx="0">
                  <c:v>9.909299034112827</c:v>
                </c:pt>
                <c:pt idx="1">
                  <c:v>17.093405339856773</c:v>
                </c:pt>
                <c:pt idx="2">
                  <c:v>16.87776773353916</c:v>
                </c:pt>
                <c:pt idx="3">
                  <c:v>7.733532275786271</c:v>
                </c:pt>
                <c:pt idx="4">
                  <c:v>14.436897309837846</c:v>
                </c:pt>
                <c:pt idx="5">
                  <c:v>16.87928182508595</c:v>
                </c:pt>
                <c:pt idx="6">
                  <c:v>9.430897722083678</c:v>
                </c:pt>
                <c:pt idx="7">
                  <c:v>7.638918759697498</c:v>
                </c:pt>
              </c:numCache>
            </c:numRef>
          </c:val>
        </c:ser>
        <c:axId val="60212075"/>
        <c:axId val="52775972"/>
      </c:barChart>
      <c:catAx>
        <c:axId val="6021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75972"/>
        <c:crosses val="autoZero"/>
        <c:auto val="1"/>
        <c:lblOffset val="100"/>
        <c:noMultiLvlLbl val="0"/>
      </c:catAx>
      <c:valAx>
        <c:axId val="52775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Pedagogické výkony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out"/>
        <c:tickLblPos val="nextTo"/>
        <c:crossAx val="60212075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21;KONY_2012_&#218;STAVY_na%20kontrolu_18_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&#221;KONY_PhD_2012_&#218;STAVY_na%20kontro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jF_ustavy_predmety_2012"/>
      <sheetName val="ÚAMM"/>
      <sheetName val="ÚAMAI1"/>
      <sheetName val="ÚDTK"/>
      <sheetName val="ÚMF"/>
      <sheetName val="ÚCHaHSZ"/>
      <sheetName val="ÚTM"/>
      <sheetName val="ÚTE"/>
      <sheetName val="ÚSETM"/>
      <sheetName val="KKŠ-počty učiteľov"/>
      <sheetName val="SÚHRN"/>
    </sheetNames>
    <sheetDataSet>
      <sheetData sheetId="1">
        <row r="80">
          <cell r="H80" t="str">
            <v>ÚAMM</v>
          </cell>
          <cell r="I80" t="str">
            <v>prepočítané</v>
          </cell>
        </row>
        <row r="81">
          <cell r="G81" t="str">
            <v>1 BDP</v>
          </cell>
          <cell r="H81">
            <v>2270</v>
          </cell>
          <cell r="I81">
            <v>1589</v>
          </cell>
        </row>
        <row r="82">
          <cell r="G82" t="str">
            <v>2 + 3 BDP</v>
          </cell>
          <cell r="H82">
            <v>4983</v>
          </cell>
          <cell r="I82">
            <v>4983</v>
          </cell>
        </row>
        <row r="83">
          <cell r="G83" t="str">
            <v>1 + 2 IDP</v>
          </cell>
          <cell r="H83">
            <v>3686</v>
          </cell>
          <cell r="I83">
            <v>5529</v>
          </cell>
        </row>
        <row r="84">
          <cell r="G84" t="str">
            <v>1 + 2 IDK</v>
          </cell>
          <cell r="H84">
            <v>0</v>
          </cell>
          <cell r="I84">
            <v>0</v>
          </cell>
        </row>
        <row r="85">
          <cell r="G85" t="str">
            <v>1 BEK</v>
          </cell>
          <cell r="H85">
            <v>0</v>
          </cell>
          <cell r="I85">
            <v>0</v>
          </cell>
        </row>
        <row r="86">
          <cell r="G86" t="str">
            <v>2 - 4 BEK</v>
          </cell>
          <cell r="H86">
            <v>1023</v>
          </cell>
          <cell r="I86">
            <v>306.9</v>
          </cell>
        </row>
        <row r="87">
          <cell r="H87">
            <v>11962</v>
          </cell>
          <cell r="I87">
            <v>12407.9</v>
          </cell>
        </row>
        <row r="90">
          <cell r="H90">
            <v>31</v>
          </cell>
        </row>
        <row r="91">
          <cell r="H91">
            <v>23</v>
          </cell>
        </row>
        <row r="92">
          <cell r="H92">
            <v>5</v>
          </cell>
        </row>
      </sheetData>
      <sheetData sheetId="2">
        <row r="105">
          <cell r="H105" t="str">
            <v>ÚAMAI</v>
          </cell>
        </row>
        <row r="106">
          <cell r="H106">
            <v>0</v>
          </cell>
          <cell r="I106">
            <v>0</v>
          </cell>
        </row>
        <row r="107">
          <cell r="H107">
            <v>2131</v>
          </cell>
          <cell r="I107">
            <v>2131</v>
          </cell>
        </row>
        <row r="108">
          <cell r="H108">
            <v>5724</v>
          </cell>
          <cell r="I108">
            <v>8586</v>
          </cell>
        </row>
        <row r="109">
          <cell r="H109">
            <v>724</v>
          </cell>
          <cell r="I109">
            <v>1086</v>
          </cell>
        </row>
        <row r="110">
          <cell r="H110">
            <v>0</v>
          </cell>
          <cell r="I110">
            <v>0</v>
          </cell>
        </row>
        <row r="111">
          <cell r="H111">
            <v>365</v>
          </cell>
          <cell r="I111">
            <v>109.5</v>
          </cell>
        </row>
        <row r="112">
          <cell r="H112">
            <v>8944</v>
          </cell>
          <cell r="I112">
            <v>11912.5</v>
          </cell>
        </row>
        <row r="114">
          <cell r="G114" t="str">
            <v>z toho</v>
          </cell>
        </row>
        <row r="115">
          <cell r="G115" t="str">
            <v>BP</v>
          </cell>
          <cell r="H115">
            <v>11</v>
          </cell>
        </row>
        <row r="116">
          <cell r="G116" t="str">
            <v>DP</v>
          </cell>
          <cell r="H116">
            <v>44</v>
          </cell>
        </row>
        <row r="117">
          <cell r="G117" t="str">
            <v>ext BP</v>
          </cell>
          <cell r="H117">
            <v>0</v>
          </cell>
        </row>
      </sheetData>
      <sheetData sheetId="3">
        <row r="82">
          <cell r="H82" t="str">
            <v>ÚDTK</v>
          </cell>
          <cell r="I82" t="str">
            <v>prepočítané</v>
          </cell>
        </row>
        <row r="83">
          <cell r="G83" t="str">
            <v>1 BDP</v>
          </cell>
          <cell r="H83">
            <v>4116</v>
          </cell>
          <cell r="I83">
            <v>2881.2</v>
          </cell>
        </row>
        <row r="84">
          <cell r="G84" t="str">
            <v>2 + 3 BDP</v>
          </cell>
          <cell r="H84">
            <v>4616</v>
          </cell>
          <cell r="I84">
            <v>4616</v>
          </cell>
        </row>
        <row r="85">
          <cell r="G85" t="str">
            <v>1 + 2 IDP</v>
          </cell>
          <cell r="H85">
            <v>5482</v>
          </cell>
          <cell r="I85">
            <v>8223</v>
          </cell>
        </row>
        <row r="86">
          <cell r="G86" t="str">
            <v>1 + 2 IDK</v>
          </cell>
          <cell r="H86">
            <v>2</v>
          </cell>
          <cell r="I86">
            <v>3</v>
          </cell>
        </row>
        <row r="87">
          <cell r="G87" t="str">
            <v>1 BEK</v>
          </cell>
          <cell r="H87">
            <v>102</v>
          </cell>
          <cell r="I87">
            <v>21.419999999999998</v>
          </cell>
        </row>
        <row r="88">
          <cell r="G88" t="str">
            <v>2 - 4 BEK</v>
          </cell>
          <cell r="H88">
            <v>802</v>
          </cell>
          <cell r="I88">
            <v>240.6</v>
          </cell>
        </row>
        <row r="89">
          <cell r="G89" t="str">
            <v>spolu</v>
          </cell>
          <cell r="H89">
            <v>15120</v>
          </cell>
          <cell r="I89">
            <v>15985.220000000001</v>
          </cell>
        </row>
        <row r="91">
          <cell r="G91" t="str">
            <v>z toho</v>
          </cell>
        </row>
        <row r="92">
          <cell r="G92" t="str">
            <v>BP</v>
          </cell>
          <cell r="H92">
            <v>42</v>
          </cell>
        </row>
        <row r="93">
          <cell r="G93" t="str">
            <v>DP</v>
          </cell>
          <cell r="H93">
            <v>64</v>
          </cell>
        </row>
        <row r="94">
          <cell r="G94" t="str">
            <v>ext BP</v>
          </cell>
          <cell r="H94">
            <v>7</v>
          </cell>
        </row>
      </sheetData>
      <sheetData sheetId="4">
        <row r="36">
          <cell r="H36" t="str">
            <v>ÚMF</v>
          </cell>
          <cell r="I36" t="str">
            <v>prepočítané</v>
          </cell>
        </row>
        <row r="37">
          <cell r="G37" t="str">
            <v>1 BDP</v>
          </cell>
          <cell r="H37">
            <v>16523</v>
          </cell>
          <cell r="I37">
            <v>11566.099999999999</v>
          </cell>
        </row>
        <row r="38">
          <cell r="G38" t="str">
            <v>2 + 3 BDP</v>
          </cell>
          <cell r="H38">
            <v>2572</v>
          </cell>
          <cell r="I38">
            <v>2572</v>
          </cell>
        </row>
        <row r="39">
          <cell r="G39" t="str">
            <v>1 + 2 IDP</v>
          </cell>
          <cell r="H39">
            <v>940</v>
          </cell>
          <cell r="I39">
            <v>1410</v>
          </cell>
        </row>
        <row r="40">
          <cell r="G40" t="str">
            <v>1 + 2 IDK</v>
          </cell>
          <cell r="H40">
            <v>130</v>
          </cell>
          <cell r="I40">
            <v>195</v>
          </cell>
        </row>
        <row r="41">
          <cell r="G41" t="str">
            <v>1 BEK</v>
          </cell>
          <cell r="H41">
            <v>222</v>
          </cell>
          <cell r="I41">
            <v>46.62</v>
          </cell>
        </row>
        <row r="42">
          <cell r="G42" t="str">
            <v>2 - 4 BEK</v>
          </cell>
          <cell r="H42">
            <v>392</v>
          </cell>
          <cell r="I42">
            <v>117.6</v>
          </cell>
        </row>
        <row r="43">
          <cell r="G43" t="str">
            <v>spolu</v>
          </cell>
          <cell r="H43">
            <v>20779</v>
          </cell>
          <cell r="I43">
            <v>15907.32</v>
          </cell>
        </row>
        <row r="45">
          <cell r="G45" t="str">
            <v>z toho</v>
          </cell>
        </row>
        <row r="46">
          <cell r="G46" t="str">
            <v>BP</v>
          </cell>
          <cell r="H46">
            <v>5</v>
          </cell>
        </row>
        <row r="47">
          <cell r="G47" t="str">
            <v>DP</v>
          </cell>
          <cell r="H47">
            <v>5</v>
          </cell>
        </row>
        <row r="48">
          <cell r="G48" t="str">
            <v>ext BP</v>
          </cell>
        </row>
      </sheetData>
      <sheetData sheetId="5">
        <row r="79">
          <cell r="H79" t="str">
            <v>ÚCHaHSZ</v>
          </cell>
          <cell r="I79" t="str">
            <v>prepočítané</v>
          </cell>
        </row>
        <row r="80">
          <cell r="G80" t="str">
            <v>1 BDP</v>
          </cell>
          <cell r="H80">
            <v>2100</v>
          </cell>
          <cell r="I80">
            <v>1470</v>
          </cell>
        </row>
        <row r="81">
          <cell r="G81" t="str">
            <v>2 + 3 BDP</v>
          </cell>
          <cell r="H81">
            <v>2346</v>
          </cell>
          <cell r="I81">
            <v>2346</v>
          </cell>
        </row>
        <row r="82">
          <cell r="G82" t="str">
            <v>1 + 2 IDP</v>
          </cell>
          <cell r="H82">
            <v>1792</v>
          </cell>
          <cell r="I82">
            <v>2688</v>
          </cell>
        </row>
        <row r="83">
          <cell r="G83" t="str">
            <v>1 + 2 IDK</v>
          </cell>
          <cell r="H83">
            <v>132</v>
          </cell>
          <cell r="I83">
            <v>198</v>
          </cell>
        </row>
        <row r="84">
          <cell r="G84" t="str">
            <v>1 BEK</v>
          </cell>
          <cell r="H84">
            <v>0</v>
          </cell>
          <cell r="I84">
            <v>0</v>
          </cell>
        </row>
        <row r="85">
          <cell r="G85" t="str">
            <v>2 - 4 BEK</v>
          </cell>
          <cell r="H85">
            <v>477</v>
          </cell>
          <cell r="I85">
            <v>143.1</v>
          </cell>
        </row>
        <row r="86">
          <cell r="G86" t="str">
            <v>spolu</v>
          </cell>
          <cell r="H86">
            <v>6847</v>
          </cell>
          <cell r="I86">
            <v>6845.1</v>
          </cell>
        </row>
        <row r="88">
          <cell r="G88" t="str">
            <v>z toho</v>
          </cell>
        </row>
        <row r="89">
          <cell r="G89" t="str">
            <v>BP</v>
          </cell>
          <cell r="H89">
            <v>9</v>
          </cell>
        </row>
        <row r="90">
          <cell r="G90" t="str">
            <v>DP</v>
          </cell>
          <cell r="H90">
            <v>9</v>
          </cell>
        </row>
        <row r="91">
          <cell r="G91" t="str">
            <v>ext BP</v>
          </cell>
          <cell r="H91">
            <v>3</v>
          </cell>
        </row>
      </sheetData>
      <sheetData sheetId="6">
        <row r="76">
          <cell r="H76" t="str">
            <v>ÚTM</v>
          </cell>
          <cell r="I76" t="str">
            <v>prepočítané</v>
          </cell>
        </row>
        <row r="77">
          <cell r="G77" t="str">
            <v>1 BDP</v>
          </cell>
          <cell r="H77">
            <v>2976</v>
          </cell>
          <cell r="I77">
            <v>2083.2</v>
          </cell>
        </row>
        <row r="78">
          <cell r="G78" t="str">
            <v>2 + 3 BDP</v>
          </cell>
          <cell r="H78">
            <v>1649</v>
          </cell>
          <cell r="I78">
            <v>1649</v>
          </cell>
        </row>
        <row r="79">
          <cell r="G79" t="str">
            <v>1 + 2 IDP</v>
          </cell>
          <cell r="H79">
            <v>2429</v>
          </cell>
          <cell r="I79">
            <v>3643.5</v>
          </cell>
        </row>
        <row r="80">
          <cell r="G80" t="str">
            <v>1 + 2 IDK</v>
          </cell>
          <cell r="H80">
            <v>2737</v>
          </cell>
          <cell r="I80">
            <v>4105.5</v>
          </cell>
        </row>
        <row r="81">
          <cell r="G81" t="str">
            <v>1 BEK</v>
          </cell>
          <cell r="H81">
            <v>300</v>
          </cell>
          <cell r="I81">
            <v>63</v>
          </cell>
        </row>
        <row r="82">
          <cell r="G82" t="str">
            <v>2 - 4 BEK</v>
          </cell>
          <cell r="H82">
            <v>496</v>
          </cell>
          <cell r="I82">
            <v>148.79999999999998</v>
          </cell>
        </row>
        <row r="83">
          <cell r="G83" t="str">
            <v>spolu</v>
          </cell>
          <cell r="H83">
            <v>10587</v>
          </cell>
          <cell r="I83">
            <v>11693</v>
          </cell>
        </row>
        <row r="85">
          <cell r="G85" t="str">
            <v>z toho</v>
          </cell>
        </row>
        <row r="86">
          <cell r="G86" t="str">
            <v>BP</v>
          </cell>
          <cell r="H86">
            <v>4</v>
          </cell>
        </row>
        <row r="87">
          <cell r="G87" t="str">
            <v>DP</v>
          </cell>
          <cell r="H87">
            <v>42</v>
          </cell>
        </row>
        <row r="88">
          <cell r="G88" t="str">
            <v>ext BP</v>
          </cell>
          <cell r="H88">
            <v>0</v>
          </cell>
        </row>
      </sheetData>
      <sheetData sheetId="7">
        <row r="46">
          <cell r="H46" t="str">
            <v>ÚTE</v>
          </cell>
          <cell r="I46" t="str">
            <v>prepočítané</v>
          </cell>
        </row>
        <row r="47">
          <cell r="G47" t="str">
            <v>1 BDP</v>
          </cell>
          <cell r="H47">
            <v>0</v>
          </cell>
          <cell r="I47">
            <v>0</v>
          </cell>
        </row>
        <row r="48">
          <cell r="G48" t="str">
            <v>2 + 3 BDP</v>
          </cell>
          <cell r="H48">
            <v>3762</v>
          </cell>
          <cell r="I48">
            <v>3762</v>
          </cell>
        </row>
        <row r="49">
          <cell r="G49" t="str">
            <v>1 + 2 IDP</v>
          </cell>
          <cell r="H49">
            <v>3307</v>
          </cell>
          <cell r="I49">
            <v>4960.5</v>
          </cell>
        </row>
        <row r="50">
          <cell r="G50" t="str">
            <v>1 + 2 IDK</v>
          </cell>
          <cell r="H50">
            <v>0</v>
          </cell>
          <cell r="I50">
            <v>0</v>
          </cell>
        </row>
        <row r="51">
          <cell r="G51" t="str">
            <v>1 BEK</v>
          </cell>
          <cell r="H51">
            <v>0</v>
          </cell>
          <cell r="I51">
            <v>0</v>
          </cell>
        </row>
        <row r="52">
          <cell r="G52" t="str">
            <v>2 - 4 BEK</v>
          </cell>
          <cell r="H52">
            <v>1159</v>
          </cell>
          <cell r="I52">
            <v>347.7</v>
          </cell>
        </row>
        <row r="53">
          <cell r="G53" t="str">
            <v>spolu</v>
          </cell>
          <cell r="H53">
            <v>8228</v>
          </cell>
          <cell r="I53">
            <v>9070.2</v>
          </cell>
        </row>
        <row r="55">
          <cell r="G55" t="str">
            <v>z toho</v>
          </cell>
        </row>
        <row r="56">
          <cell r="G56" t="str">
            <v>BP</v>
          </cell>
          <cell r="H56">
            <v>25</v>
          </cell>
        </row>
        <row r="57">
          <cell r="G57" t="str">
            <v>DP</v>
          </cell>
          <cell r="H57">
            <v>26</v>
          </cell>
        </row>
        <row r="58">
          <cell r="G58" t="str">
            <v>ext BP</v>
          </cell>
          <cell r="H58">
            <v>17</v>
          </cell>
        </row>
      </sheetData>
      <sheetData sheetId="8">
        <row r="137">
          <cell r="H137" t="str">
            <v>ÚSETM</v>
          </cell>
          <cell r="I137" t="str">
            <v>prepočítané</v>
          </cell>
        </row>
        <row r="138">
          <cell r="G138" t="str">
            <v>1 BDP</v>
          </cell>
          <cell r="H138">
            <v>0</v>
          </cell>
          <cell r="I138">
            <v>0</v>
          </cell>
        </row>
        <row r="139">
          <cell r="G139" t="str">
            <v>2 + 3 BDP</v>
          </cell>
          <cell r="H139">
            <v>4416</v>
          </cell>
          <cell r="I139">
            <v>4416</v>
          </cell>
        </row>
        <row r="140">
          <cell r="G140" t="str">
            <v>1 + 2 IDP</v>
          </cell>
          <cell r="H140">
            <v>8397</v>
          </cell>
          <cell r="I140">
            <v>12595.5</v>
          </cell>
        </row>
        <row r="141">
          <cell r="G141" t="str">
            <v>1 + 2 IDK</v>
          </cell>
          <cell r="H141">
            <v>1781</v>
          </cell>
          <cell r="I141">
            <v>2671.5</v>
          </cell>
        </row>
        <row r="142">
          <cell r="G142" t="str">
            <v>1 BEK</v>
          </cell>
          <cell r="H142">
            <v>0</v>
          </cell>
          <cell r="I142">
            <v>0</v>
          </cell>
        </row>
        <row r="143">
          <cell r="G143" t="str">
            <v>2 - 4 BEK</v>
          </cell>
          <cell r="H143">
            <v>1828</v>
          </cell>
          <cell r="I143">
            <v>548.4</v>
          </cell>
        </row>
        <row r="144">
          <cell r="G144" t="str">
            <v>spolu</v>
          </cell>
          <cell r="H144">
            <v>16422</v>
          </cell>
          <cell r="I144">
            <v>20231.4</v>
          </cell>
        </row>
        <row r="146">
          <cell r="G146" t="str">
            <v>z toho</v>
          </cell>
        </row>
        <row r="147">
          <cell r="G147" t="str">
            <v>BP</v>
          </cell>
          <cell r="H147">
            <v>66</v>
          </cell>
        </row>
        <row r="148">
          <cell r="G148" t="str">
            <v>DP</v>
          </cell>
          <cell r="H148">
            <v>60</v>
          </cell>
        </row>
        <row r="149">
          <cell r="G149" t="str">
            <v>ext BP</v>
          </cell>
          <cell r="H149">
            <v>30</v>
          </cell>
        </row>
      </sheetData>
      <sheetData sheetId="9">
        <row r="11">
          <cell r="L11">
            <v>1.6879964695498677</v>
          </cell>
          <cell r="M11">
            <v>1.5827586206896551</v>
          </cell>
          <cell r="N11">
            <v>1.5678571428571428</v>
          </cell>
          <cell r="O11">
            <v>1.572595281306715</v>
          </cell>
          <cell r="P11">
            <v>1.3888235294117646</v>
          </cell>
          <cell r="Q11">
            <v>1.5345454545454544</v>
          </cell>
          <cell r="R11">
            <v>1.5197142857142856</v>
          </cell>
          <cell r="S11">
            <v>1.5699678972712678</v>
          </cell>
          <cell r="T11">
            <v>1.5455354091513196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jF_ustavy_predmety_2012_PhD"/>
      <sheetName val="ÚAMM"/>
      <sheetName val="ÚAMAI"/>
      <sheetName val="ÚDTK"/>
      <sheetName val="ÚMF"/>
      <sheetName val="ÚCHaHSZ"/>
      <sheetName val="ÚTE"/>
      <sheetName val="ÚTM"/>
      <sheetName val="ÚSETM"/>
      <sheetName val="súhrn"/>
    </sheetNames>
    <sheetDataSet>
      <sheetData sheetId="9">
        <row r="2">
          <cell r="A2" t="str">
            <v>1 +  3 DDP</v>
          </cell>
          <cell r="B2">
            <v>2422</v>
          </cell>
          <cell r="C2">
            <v>2166</v>
          </cell>
          <cell r="D2">
            <v>958</v>
          </cell>
          <cell r="E2">
            <v>668</v>
          </cell>
          <cell r="F2">
            <v>154</v>
          </cell>
          <cell r="G2">
            <v>673</v>
          </cell>
          <cell r="H2">
            <v>1101</v>
          </cell>
          <cell r="I2">
            <v>1758</v>
          </cell>
          <cell r="J2">
            <v>9900</v>
          </cell>
        </row>
        <row r="3">
          <cell r="B3">
            <v>7266</v>
          </cell>
          <cell r="C3">
            <v>6498</v>
          </cell>
          <cell r="D3">
            <v>2874</v>
          </cell>
          <cell r="E3">
            <v>2004</v>
          </cell>
          <cell r="F3">
            <v>462</v>
          </cell>
          <cell r="G3">
            <v>2019</v>
          </cell>
          <cell r="H3">
            <v>3303</v>
          </cell>
          <cell r="I3">
            <v>5274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22">
      <selection activeCell="A39" sqref="A39"/>
    </sheetView>
  </sheetViews>
  <sheetFormatPr defaultColWidth="9.140625" defaultRowHeight="12.75"/>
  <cols>
    <col min="1" max="1" width="31.7109375" style="0" customWidth="1"/>
    <col min="10" max="10" width="11.57421875" style="0" bestFit="1" customWidth="1"/>
  </cols>
  <sheetData>
    <row r="1" spans="1:15" ht="12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9" s="1" customFormat="1" ht="12.75">
      <c r="A2" s="1" t="e">
        <f>#REF!</f>
        <v>#REF!</v>
      </c>
      <c r="B2" s="1" t="str">
        <f>'[1]ÚAMAI1'!H105</f>
        <v>ÚAMAI</v>
      </c>
      <c r="C2" s="1" t="str">
        <f>'[1]ÚAMM'!H80</f>
        <v>ÚAMM</v>
      </c>
      <c r="D2" s="1" t="str">
        <f>'[1]ÚDTK'!H82</f>
        <v>ÚDTK</v>
      </c>
      <c r="E2" s="1" t="str">
        <f>'[1]ÚCHaHSZ'!H79</f>
        <v>ÚCHaHSZ</v>
      </c>
      <c r="F2" s="1" t="str">
        <f>'[1]ÚMF'!H36</f>
        <v>ÚMF</v>
      </c>
      <c r="G2" s="1" t="str">
        <f>'[1]ÚSETM'!H137</f>
        <v>ÚSETM</v>
      </c>
      <c r="H2" s="1" t="str">
        <f>'[1]ÚTE'!H46</f>
        <v>ÚTE</v>
      </c>
      <c r="I2" s="1" t="str">
        <f>'[1]ÚTM'!H76</f>
        <v>ÚTM</v>
      </c>
    </row>
    <row r="3" spans="1:2" ht="12.75">
      <c r="A3" t="s">
        <v>24</v>
      </c>
      <c r="B3" s="2" t="s">
        <v>1</v>
      </c>
    </row>
    <row r="4" spans="1:21" ht="12.75">
      <c r="A4" s="1" t="str">
        <f>B2</f>
        <v>ÚAMAI</v>
      </c>
      <c r="B4" t="str">
        <f>A4</f>
        <v>ÚAMAI</v>
      </c>
      <c r="C4" t="str">
        <f>A24</f>
        <v>ÚAMM</v>
      </c>
      <c r="D4" t="str">
        <f aca="true" t="shared" si="0" ref="D4:I4">C47</f>
        <v>ÚDTK</v>
      </c>
      <c r="E4" t="str">
        <f t="shared" si="0"/>
        <v>ÚCHaHSZ</v>
      </c>
      <c r="F4" t="str">
        <f t="shared" si="0"/>
        <v>ÚMF</v>
      </c>
      <c r="G4" t="str">
        <f t="shared" si="0"/>
        <v>ÚSETM</v>
      </c>
      <c r="H4" t="str">
        <f t="shared" si="0"/>
        <v>ÚTE</v>
      </c>
      <c r="I4" t="str">
        <f t="shared" si="0"/>
        <v>ÚTM</v>
      </c>
      <c r="J4" t="s">
        <v>2</v>
      </c>
      <c r="N4" t="s">
        <v>24</v>
      </c>
      <c r="O4" t="s">
        <v>25</v>
      </c>
      <c r="Q4" t="str">
        <f>N4</f>
        <v>kredity . počet študentov</v>
      </c>
      <c r="R4" t="str">
        <f>O4</f>
        <v>kredity . prepočítaný počet študentov</v>
      </c>
      <c r="T4" t="str">
        <f>Q4</f>
        <v>kredity . počet študentov</v>
      </c>
      <c r="U4" t="str">
        <f>R4</f>
        <v>kredity . prepočítaný počet študentov</v>
      </c>
    </row>
    <row r="5" spans="1:21" ht="12.75">
      <c r="A5" t="s">
        <v>3</v>
      </c>
      <c r="B5" s="3">
        <f>'[1]ÚAMAI1'!H106</f>
        <v>0</v>
      </c>
      <c r="C5" s="3">
        <f>'[1]ÚAMM'!H81</f>
        <v>2270</v>
      </c>
      <c r="D5" s="3">
        <f>'[1]ÚDTK'!H83</f>
        <v>4116</v>
      </c>
      <c r="E5" s="3">
        <f>'[1]ÚCHaHSZ'!H80</f>
        <v>2100</v>
      </c>
      <c r="F5" s="3">
        <f>'[1]ÚMF'!H37</f>
        <v>16523</v>
      </c>
      <c r="G5" s="3">
        <f>'[1]ÚSETM'!H138</f>
        <v>0</v>
      </c>
      <c r="H5" s="3">
        <f>'[1]ÚTE'!H47</f>
        <v>0</v>
      </c>
      <c r="I5" s="3">
        <f>'[1]ÚTM'!H77</f>
        <v>2976</v>
      </c>
      <c r="J5" s="3">
        <f>SUM(B5:I5)</f>
        <v>27985</v>
      </c>
      <c r="M5" t="str">
        <f aca="true" t="shared" si="1" ref="M5:M11">A5</f>
        <v>1 BDP</v>
      </c>
      <c r="N5" s="3">
        <f aca="true" t="shared" si="2" ref="N5:N11">J5</f>
        <v>27985</v>
      </c>
      <c r="O5" s="3">
        <f>J25</f>
        <v>19589.5</v>
      </c>
      <c r="P5" s="3" t="str">
        <f>M5</f>
        <v>1 BDP</v>
      </c>
      <c r="Q5" s="18">
        <f>N5/N$13*100</f>
        <v>25.72410813593286</v>
      </c>
      <c r="R5" s="18">
        <f>O5/O$13*100</f>
        <v>14.646066051481299</v>
      </c>
      <c r="S5" s="18" t="s">
        <v>26</v>
      </c>
      <c r="T5" s="18">
        <f>Q5+Q6+Q9+Q10</f>
        <v>56.64727132338747</v>
      </c>
      <c r="U5" s="18">
        <f>R5+R6+R9+R10</f>
        <v>36.005375295769866</v>
      </c>
    </row>
    <row r="6" spans="1:21" ht="12.75">
      <c r="A6" t="s">
        <v>4</v>
      </c>
      <c r="B6" s="3">
        <f>'[1]ÚAMAI1'!H107</f>
        <v>2131</v>
      </c>
      <c r="C6" s="3">
        <f>'[1]ÚAMM'!H82</f>
        <v>4983</v>
      </c>
      <c r="D6" s="3">
        <f>'[1]ÚDTK'!H84</f>
        <v>4616</v>
      </c>
      <c r="E6" s="3">
        <f>'[1]ÚCHaHSZ'!H81</f>
        <v>2346</v>
      </c>
      <c r="F6" s="3">
        <f>'[1]ÚMF'!H38</f>
        <v>2572</v>
      </c>
      <c r="G6" s="3">
        <f>'[1]ÚSETM'!H139</f>
        <v>4416</v>
      </c>
      <c r="H6" s="3">
        <f>'[1]ÚTE'!H48</f>
        <v>3762</v>
      </c>
      <c r="I6" s="3">
        <f>'[1]ÚTM'!H78</f>
        <v>1649</v>
      </c>
      <c r="J6" s="3">
        <f aca="true" t="shared" si="3" ref="J6:J11">SUM(B6:I6)</f>
        <v>26475</v>
      </c>
      <c r="M6" t="str">
        <f t="shared" si="1"/>
        <v>2 + 3 BDP</v>
      </c>
      <c r="N6" s="3">
        <f t="shared" si="2"/>
        <v>26475</v>
      </c>
      <c r="O6" s="3">
        <f aca="true" t="shared" si="4" ref="O6:O14">J26</f>
        <v>26475</v>
      </c>
      <c r="P6" s="3" t="str">
        <f aca="true" t="shared" si="5" ref="P6:P14">M6</f>
        <v>2 + 3 BDP</v>
      </c>
      <c r="Q6" s="18">
        <f aca="true" t="shared" si="6" ref="Q6:Q14">N6/N$13*100</f>
        <v>24.336100157185008</v>
      </c>
      <c r="R6" s="18">
        <f aca="true" t="shared" si="7" ref="R6:R14">O6/O$13*100</f>
        <v>19.794001823066818</v>
      </c>
      <c r="S6" t="s">
        <v>27</v>
      </c>
      <c r="T6" s="18">
        <f>Q7+Q8</f>
        <v>34.25254391528555</v>
      </c>
      <c r="U6" s="18">
        <f>R7+R8</f>
        <v>41.789455520279816</v>
      </c>
    </row>
    <row r="7" spans="1:21" ht="12.75">
      <c r="A7" t="s">
        <v>5</v>
      </c>
      <c r="B7" s="4">
        <f>'[1]ÚAMAI1'!H108</f>
        <v>5724</v>
      </c>
      <c r="C7" s="3">
        <f>'[1]ÚAMM'!H83</f>
        <v>3686</v>
      </c>
      <c r="D7" s="3">
        <f>'[1]ÚDTK'!H85</f>
        <v>5482</v>
      </c>
      <c r="E7" s="3">
        <f>'[1]ÚCHaHSZ'!H82</f>
        <v>1792</v>
      </c>
      <c r="F7" s="3">
        <f>'[1]ÚMF'!H39</f>
        <v>940</v>
      </c>
      <c r="G7" s="3">
        <f>'[1]ÚSETM'!H140</f>
        <v>8397</v>
      </c>
      <c r="H7" s="3">
        <f>'[1]ÚTE'!H49</f>
        <v>3307</v>
      </c>
      <c r="I7" s="3">
        <f>'[1]ÚTM'!H79</f>
        <v>2429</v>
      </c>
      <c r="J7" s="3">
        <f t="shared" si="3"/>
        <v>31757</v>
      </c>
      <c r="M7" t="str">
        <f t="shared" si="1"/>
        <v>1 + 2 IDP</v>
      </c>
      <c r="N7" s="3">
        <f t="shared" si="2"/>
        <v>31757</v>
      </c>
      <c r="O7" s="3">
        <f t="shared" si="4"/>
        <v>47635.5</v>
      </c>
      <c r="P7" s="3" t="str">
        <f t="shared" si="5"/>
        <v>1 + 2 IDP</v>
      </c>
      <c r="Q7" s="18">
        <f t="shared" si="6"/>
        <v>29.19137045105663</v>
      </c>
      <c r="R7" s="18">
        <f t="shared" si="7"/>
        <v>35.61462413003586</v>
      </c>
      <c r="S7" t="s">
        <v>28</v>
      </c>
      <c r="T7" s="18">
        <f>Q12</f>
        <v>9.100184761326972</v>
      </c>
      <c r="U7" s="18">
        <f>R12</f>
        <v>22.20516918395031</v>
      </c>
    </row>
    <row r="8" spans="1:21" ht="12.75">
      <c r="A8" t="s">
        <v>6</v>
      </c>
      <c r="B8" s="4">
        <f>'[1]ÚAMAI1'!H109</f>
        <v>724</v>
      </c>
      <c r="C8" s="3">
        <f>'[1]ÚAMM'!H84</f>
        <v>0</v>
      </c>
      <c r="D8" s="3">
        <f>'[1]ÚDTK'!H86</f>
        <v>2</v>
      </c>
      <c r="E8" s="3">
        <f>'[1]ÚCHaHSZ'!H83</f>
        <v>132</v>
      </c>
      <c r="F8" s="3">
        <f>'[1]ÚMF'!H40</f>
        <v>130</v>
      </c>
      <c r="G8" s="3">
        <f>'[1]ÚSETM'!H141</f>
        <v>1781</v>
      </c>
      <c r="H8" s="3">
        <f>'[1]ÚTE'!H50</f>
        <v>0</v>
      </c>
      <c r="I8" s="3">
        <f>'[1]ÚTM'!H80</f>
        <v>2737</v>
      </c>
      <c r="J8" s="3">
        <f t="shared" si="3"/>
        <v>5506</v>
      </c>
      <c r="M8" t="str">
        <f t="shared" si="1"/>
        <v>1 + 2 IDK</v>
      </c>
      <c r="N8" s="3">
        <f t="shared" si="2"/>
        <v>5506</v>
      </c>
      <c r="O8" s="3">
        <f t="shared" si="4"/>
        <v>8259</v>
      </c>
      <c r="P8" s="3" t="str">
        <f t="shared" si="5"/>
        <v>1 + 2 IDK</v>
      </c>
      <c r="Q8" s="18">
        <f t="shared" si="6"/>
        <v>5.06117346422892</v>
      </c>
      <c r="R8" s="18">
        <f t="shared" si="7"/>
        <v>6.17483139024396</v>
      </c>
      <c r="T8" s="18">
        <f>SUM(T5:T7)</f>
        <v>100</v>
      </c>
      <c r="U8" s="18">
        <f>SUM(U5:U7)</f>
        <v>100</v>
      </c>
    </row>
    <row r="9" spans="1:18" ht="12.75">
      <c r="A9" t="s">
        <v>7</v>
      </c>
      <c r="B9" s="4">
        <f>'[1]ÚAMAI1'!H110</f>
        <v>0</v>
      </c>
      <c r="C9" s="3">
        <f>'[1]ÚAMM'!H85</f>
        <v>0</v>
      </c>
      <c r="D9" s="3">
        <f>'[1]ÚDTK'!H87</f>
        <v>102</v>
      </c>
      <c r="E9" s="3">
        <f>'[1]ÚCHaHSZ'!H84</f>
        <v>0</v>
      </c>
      <c r="F9" s="3">
        <f>'[1]ÚMF'!H41</f>
        <v>222</v>
      </c>
      <c r="G9" s="3">
        <f>'[1]ÚSETM'!H142</f>
        <v>0</v>
      </c>
      <c r="H9" s="3">
        <f>'[1]ÚTE'!H51</f>
        <v>0</v>
      </c>
      <c r="I9" s="3">
        <f>'[1]ÚTM'!H81</f>
        <v>300</v>
      </c>
      <c r="J9" s="3">
        <f t="shared" si="3"/>
        <v>624</v>
      </c>
      <c r="M9" t="str">
        <f t="shared" si="1"/>
        <v>1 BEK</v>
      </c>
      <c r="N9" s="3">
        <f t="shared" si="2"/>
        <v>624</v>
      </c>
      <c r="O9" s="3">
        <f t="shared" si="4"/>
        <v>131.04</v>
      </c>
      <c r="P9" s="3" t="str">
        <f t="shared" si="5"/>
        <v>1 BEK</v>
      </c>
      <c r="Q9" s="18">
        <f t="shared" si="6"/>
        <v>0.5735874031381849</v>
      </c>
      <c r="R9" s="18">
        <f t="shared" si="7"/>
        <v>0.09797189797524743</v>
      </c>
    </row>
    <row r="10" spans="1:18" ht="12.75">
      <c r="A10" t="s">
        <v>8</v>
      </c>
      <c r="B10" s="4">
        <f>'[1]ÚAMAI1'!H111</f>
        <v>365</v>
      </c>
      <c r="C10" s="3">
        <f>'[1]ÚAMM'!H86</f>
        <v>1023</v>
      </c>
      <c r="D10" s="3">
        <f>'[1]ÚDTK'!H88</f>
        <v>802</v>
      </c>
      <c r="E10" s="3">
        <f>'[1]ÚCHaHSZ'!H85</f>
        <v>477</v>
      </c>
      <c r="F10" s="3">
        <f>'[1]ÚMF'!H42</f>
        <v>392</v>
      </c>
      <c r="G10" s="3">
        <f>'[1]ÚSETM'!H143</f>
        <v>1828</v>
      </c>
      <c r="H10" s="3">
        <f>'[1]ÚTE'!H52</f>
        <v>1159</v>
      </c>
      <c r="I10" s="3">
        <f>'[1]ÚTM'!H82</f>
        <v>496</v>
      </c>
      <c r="J10" s="3">
        <f t="shared" si="3"/>
        <v>6542</v>
      </c>
      <c r="M10" t="str">
        <f t="shared" si="1"/>
        <v>2 - 4 BEK</v>
      </c>
      <c r="N10" s="3">
        <f t="shared" si="2"/>
        <v>6542</v>
      </c>
      <c r="O10" s="3">
        <f t="shared" si="4"/>
        <v>1962.6</v>
      </c>
      <c r="P10" s="3" t="str">
        <f t="shared" si="5"/>
        <v>2 - 4 BEK</v>
      </c>
      <c r="Q10" s="18">
        <f t="shared" si="6"/>
        <v>6.013475627131419</v>
      </c>
      <c r="R10" s="18">
        <f t="shared" si="7"/>
        <v>1.4673355232464942</v>
      </c>
    </row>
    <row r="11" spans="1:18" s="2" customFormat="1" ht="12.75">
      <c r="A11" s="2" t="s">
        <v>9</v>
      </c>
      <c r="B11" s="5">
        <f>'[1]ÚAMAI1'!H112</f>
        <v>8944</v>
      </c>
      <c r="C11" s="6">
        <f>'[1]ÚAMM'!H87</f>
        <v>11962</v>
      </c>
      <c r="D11" s="6">
        <f>'[1]ÚDTK'!H89</f>
        <v>15120</v>
      </c>
      <c r="E11" s="6">
        <f>'[1]ÚCHaHSZ'!H86</f>
        <v>6847</v>
      </c>
      <c r="F11" s="6">
        <f>'[1]ÚMF'!H43</f>
        <v>20779</v>
      </c>
      <c r="G11" s="6">
        <f>'[1]ÚSETM'!H144</f>
        <v>16422</v>
      </c>
      <c r="H11" s="6">
        <f>'[1]ÚTE'!H53</f>
        <v>8228</v>
      </c>
      <c r="I11" s="6">
        <f>'[1]ÚTM'!H83</f>
        <v>10587</v>
      </c>
      <c r="J11" s="3">
        <f t="shared" si="3"/>
        <v>98889</v>
      </c>
      <c r="M11" t="str">
        <f t="shared" si="1"/>
        <v>spolu B_I</v>
      </c>
      <c r="N11" s="3">
        <f t="shared" si="2"/>
        <v>98889</v>
      </c>
      <c r="O11" s="3">
        <f t="shared" si="4"/>
        <v>104052.64</v>
      </c>
      <c r="P11" s="3" t="str">
        <f t="shared" si="5"/>
        <v>spolu B_I</v>
      </c>
      <c r="Q11" s="18">
        <f t="shared" si="6"/>
        <v>90.89981523867303</v>
      </c>
      <c r="R11" s="18">
        <f t="shared" si="7"/>
        <v>77.79483081604968</v>
      </c>
    </row>
    <row r="12" spans="1:18" ht="12.75">
      <c r="A12" t="str">
        <f>'[1]ÚAMAI1'!G114</f>
        <v>z toho</v>
      </c>
      <c r="M12" t="str">
        <f>A17</f>
        <v>1 +  3 DDP</v>
      </c>
      <c r="N12" s="3">
        <f>J17</f>
        <v>9900</v>
      </c>
      <c r="O12" s="3">
        <f t="shared" si="4"/>
        <v>29700</v>
      </c>
      <c r="P12" s="3" t="str">
        <f t="shared" si="5"/>
        <v>1 +  3 DDP</v>
      </c>
      <c r="Q12" s="18">
        <f t="shared" si="6"/>
        <v>9.100184761326972</v>
      </c>
      <c r="R12" s="18">
        <f t="shared" si="7"/>
        <v>22.20516918395031</v>
      </c>
    </row>
    <row r="13" spans="1:18" ht="12.75">
      <c r="A13" t="str">
        <f>'[1]ÚAMAI1'!G115</f>
        <v>BP</v>
      </c>
      <c r="B13">
        <f>'[1]ÚAMAI1'!H115</f>
        <v>11</v>
      </c>
      <c r="C13">
        <f>'[1]ÚAMM'!H90</f>
        <v>31</v>
      </c>
      <c r="D13">
        <f>'[1]ÚDTK'!H92</f>
        <v>42</v>
      </c>
      <c r="E13">
        <f>'[1]ÚCHaHSZ'!H89</f>
        <v>9</v>
      </c>
      <c r="F13">
        <f>'[1]ÚMF'!H46</f>
        <v>5</v>
      </c>
      <c r="G13">
        <f>'[1]ÚSETM'!H147</f>
        <v>66</v>
      </c>
      <c r="H13">
        <f>'[1]ÚTE'!H56</f>
        <v>25</v>
      </c>
      <c r="I13" s="7">
        <f>'[1]ÚTM'!H86</f>
        <v>4</v>
      </c>
      <c r="J13" s="3">
        <f>SUM(B13:I13)</f>
        <v>193</v>
      </c>
      <c r="L13" s="2"/>
      <c r="M13" t="str">
        <f>A19</f>
        <v>spolu B_I_D</v>
      </c>
      <c r="N13" s="3">
        <f>J19</f>
        <v>108789</v>
      </c>
      <c r="O13" s="3">
        <f t="shared" si="4"/>
        <v>133752.64</v>
      </c>
      <c r="P13" s="3" t="str">
        <f t="shared" si="5"/>
        <v>spolu B_I_D</v>
      </c>
      <c r="Q13" s="18">
        <f t="shared" si="6"/>
        <v>100</v>
      </c>
      <c r="R13" s="18">
        <f t="shared" si="7"/>
        <v>100</v>
      </c>
    </row>
    <row r="14" spans="1:18" ht="12.75">
      <c r="A14" t="str">
        <f>'[1]ÚAMAI1'!G116</f>
        <v>DP</v>
      </c>
      <c r="B14">
        <f>'[1]ÚAMAI1'!H116</f>
        <v>44</v>
      </c>
      <c r="C14">
        <f>'[1]ÚAMM'!H91</f>
        <v>23</v>
      </c>
      <c r="D14">
        <f>'[1]ÚDTK'!H93</f>
        <v>64</v>
      </c>
      <c r="E14">
        <f>'[1]ÚCHaHSZ'!H90</f>
        <v>9</v>
      </c>
      <c r="F14">
        <f>'[1]ÚMF'!H47</f>
        <v>5</v>
      </c>
      <c r="G14">
        <f>'[1]ÚSETM'!H148</f>
        <v>60</v>
      </c>
      <c r="H14">
        <f>'[1]ÚTE'!H57</f>
        <v>26</v>
      </c>
      <c r="I14">
        <f>'[1]ÚTM'!H87</f>
        <v>42</v>
      </c>
      <c r="J14" s="3">
        <f>SUM(B14:I14)</f>
        <v>273</v>
      </c>
      <c r="M14" t="str">
        <f>A20</f>
        <v>(%)</v>
      </c>
      <c r="N14" s="3">
        <f>J20</f>
        <v>100</v>
      </c>
      <c r="O14" s="3">
        <f t="shared" si="4"/>
        <v>100</v>
      </c>
      <c r="P14" s="3" t="str">
        <f t="shared" si="5"/>
        <v>(%)</v>
      </c>
      <c r="Q14" s="18">
        <f t="shared" si="6"/>
        <v>0.09192105819522195</v>
      </c>
      <c r="R14" s="18">
        <f t="shared" si="7"/>
        <v>0.0747648794072401</v>
      </c>
    </row>
    <row r="15" spans="1:17" ht="12.75">
      <c r="A15" t="str">
        <f>'[1]ÚAMAI1'!G117</f>
        <v>ext BP</v>
      </c>
      <c r="B15">
        <f>'[1]ÚAMAI1'!H117</f>
        <v>0</v>
      </c>
      <c r="C15">
        <f>'[1]ÚAMM'!H92</f>
        <v>5</v>
      </c>
      <c r="D15">
        <f>'[1]ÚDTK'!H94</f>
        <v>7</v>
      </c>
      <c r="E15">
        <f>'[1]ÚCHaHSZ'!H91</f>
        <v>3</v>
      </c>
      <c r="F15">
        <f>'[1]ÚMF'!H48</f>
        <v>0</v>
      </c>
      <c r="G15">
        <f>'[1]ÚSETM'!H149</f>
        <v>30</v>
      </c>
      <c r="H15">
        <f>'[1]ÚTE'!H58</f>
        <v>17</v>
      </c>
      <c r="I15" s="7">
        <f>'[1]ÚTM'!H88</f>
        <v>0</v>
      </c>
      <c r="J15" s="3">
        <f>SUM(B15:I15)</f>
        <v>62</v>
      </c>
      <c r="Q15" s="18"/>
    </row>
    <row r="16" spans="9:14" ht="12.75">
      <c r="I16" s="7"/>
      <c r="N16" s="3"/>
    </row>
    <row r="17" spans="1:10" ht="12.75">
      <c r="A17" t="str">
        <f>'[2]súhrn'!A2</f>
        <v>1 +  3 DDP</v>
      </c>
      <c r="B17">
        <f>'[2]súhrn'!B2</f>
        <v>2422</v>
      </c>
      <c r="C17">
        <f>'[2]súhrn'!C2</f>
        <v>2166</v>
      </c>
      <c r="D17">
        <f>'[2]súhrn'!D2</f>
        <v>958</v>
      </c>
      <c r="E17">
        <f>'[2]súhrn'!E2</f>
        <v>668</v>
      </c>
      <c r="F17">
        <f>'[2]súhrn'!F2</f>
        <v>154</v>
      </c>
      <c r="G17">
        <f>'[2]súhrn'!G2</f>
        <v>673</v>
      </c>
      <c r="H17">
        <f>'[2]súhrn'!H2</f>
        <v>1101</v>
      </c>
      <c r="I17">
        <f>'[2]súhrn'!I2</f>
        <v>1758</v>
      </c>
      <c r="J17">
        <f>'[2]súhrn'!J2</f>
        <v>9900</v>
      </c>
    </row>
    <row r="18" ht="12.75">
      <c r="N18" s="3"/>
    </row>
    <row r="19" spans="1:10" ht="12.75">
      <c r="A19" s="2" t="s">
        <v>10</v>
      </c>
      <c r="B19" s="3">
        <f aca="true" t="shared" si="8" ref="B19:I19">B11+B17</f>
        <v>11366</v>
      </c>
      <c r="C19" s="3">
        <f t="shared" si="8"/>
        <v>14128</v>
      </c>
      <c r="D19" s="3">
        <f t="shared" si="8"/>
        <v>16078</v>
      </c>
      <c r="E19" s="3">
        <f t="shared" si="8"/>
        <v>7515</v>
      </c>
      <c r="F19" s="3">
        <f t="shared" si="8"/>
        <v>20933</v>
      </c>
      <c r="G19" s="3">
        <f t="shared" si="8"/>
        <v>17095</v>
      </c>
      <c r="H19" s="3">
        <f t="shared" si="8"/>
        <v>9329</v>
      </c>
      <c r="I19" s="3">
        <f t="shared" si="8"/>
        <v>12345</v>
      </c>
      <c r="J19" s="3">
        <f>SUM(B19:I19)</f>
        <v>108789</v>
      </c>
    </row>
    <row r="20" spans="1:11" ht="12.75">
      <c r="A20" s="8" t="s">
        <v>11</v>
      </c>
      <c r="B20" s="8">
        <f aca="true" t="shared" si="9" ref="B20:J20">B19/$J19*100</f>
        <v>10.447747474468926</v>
      </c>
      <c r="C20" s="8">
        <f t="shared" si="9"/>
        <v>12.986607101820958</v>
      </c>
      <c r="D20" s="8">
        <f t="shared" si="9"/>
        <v>14.779067736627786</v>
      </c>
      <c r="E20" s="8">
        <f t="shared" si="9"/>
        <v>6.907867523370929</v>
      </c>
      <c r="F20" s="8">
        <f t="shared" si="9"/>
        <v>19.24183511200581</v>
      </c>
      <c r="G20" s="8">
        <f t="shared" si="9"/>
        <v>15.71390489847319</v>
      </c>
      <c r="H20" s="8">
        <f t="shared" si="9"/>
        <v>8.575315519032255</v>
      </c>
      <c r="I20" s="8">
        <f t="shared" si="9"/>
        <v>11.347654634200149</v>
      </c>
      <c r="J20" s="8">
        <f t="shared" si="9"/>
        <v>100</v>
      </c>
      <c r="K20" s="8" t="s">
        <v>11</v>
      </c>
    </row>
    <row r="22" spans="1:9" s="9" customFormat="1" ht="12.75">
      <c r="A22" s="9">
        <f>'[1]ÚAMM'!G80</f>
        <v>0</v>
      </c>
      <c r="B22" s="9" t="e">
        <f>#REF!</f>
        <v>#REF!</v>
      </c>
      <c r="C22" s="9" t="str">
        <f>'[1]ÚAMM'!I80</f>
        <v>prepočítané</v>
      </c>
      <c r="D22" s="9" t="str">
        <f>'[1]ÚDTK'!I82</f>
        <v>prepočítané</v>
      </c>
      <c r="E22" s="9" t="str">
        <f>'[1]ÚCHaHSZ'!I79</f>
        <v>prepočítané</v>
      </c>
      <c r="F22" s="9" t="str">
        <f>'[1]ÚMF'!I36</f>
        <v>prepočítané</v>
      </c>
      <c r="G22" s="9" t="str">
        <f>'[1]ÚSETM'!I137</f>
        <v>prepočítané</v>
      </c>
      <c r="H22" s="9" t="str">
        <f>'[1]ÚTE'!I46</f>
        <v>prepočítané</v>
      </c>
      <c r="I22" s="9" t="str">
        <f>'[1]ÚTM'!I76</f>
        <v>prepočítané</v>
      </c>
    </row>
    <row r="23" spans="1:2" s="2" customFormat="1" ht="12.75">
      <c r="A23" t="s">
        <v>25</v>
      </c>
      <c r="B23" s="2" t="s">
        <v>12</v>
      </c>
    </row>
    <row r="24" spans="1:9" ht="12.75">
      <c r="A24" s="1" t="str">
        <f>C2</f>
        <v>ÚAMM</v>
      </c>
      <c r="B24" t="str">
        <f aca="true" t="shared" si="10" ref="B24:I24">B4</f>
        <v>ÚAMAI</v>
      </c>
      <c r="C24" t="str">
        <f t="shared" si="10"/>
        <v>ÚAMM</v>
      </c>
      <c r="D24" t="str">
        <f t="shared" si="10"/>
        <v>ÚDTK</v>
      </c>
      <c r="E24" t="str">
        <f t="shared" si="10"/>
        <v>ÚCHaHSZ</v>
      </c>
      <c r="F24" t="str">
        <f t="shared" si="10"/>
        <v>ÚMF</v>
      </c>
      <c r="G24" t="str">
        <f t="shared" si="10"/>
        <v>ÚSETM</v>
      </c>
      <c r="H24" t="str">
        <f t="shared" si="10"/>
        <v>ÚTE</v>
      </c>
      <c r="I24" t="str">
        <f t="shared" si="10"/>
        <v>ÚTM</v>
      </c>
    </row>
    <row r="25" spans="1:14" ht="12.75">
      <c r="A25" t="str">
        <f>'[1]ÚAMM'!G81</f>
        <v>1 BDP</v>
      </c>
      <c r="B25" s="3">
        <f>'[1]ÚAMAI1'!I106</f>
        <v>0</v>
      </c>
      <c r="C25" s="3">
        <f>'[1]ÚAMM'!I81</f>
        <v>1589</v>
      </c>
      <c r="D25" s="3">
        <f>'[1]ÚDTK'!I83</f>
        <v>2881.2</v>
      </c>
      <c r="E25" s="3">
        <f>'[1]ÚCHaHSZ'!I80</f>
        <v>1470</v>
      </c>
      <c r="F25" s="3">
        <f>'[1]ÚMF'!I37</f>
        <v>11566.099999999999</v>
      </c>
      <c r="G25" s="3">
        <f>'[1]ÚSETM'!I138</f>
        <v>0</v>
      </c>
      <c r="H25" s="3">
        <f>'[1]ÚTE'!I47</f>
        <v>0</v>
      </c>
      <c r="I25" s="3">
        <f>'[1]ÚTM'!I77</f>
        <v>2083.2</v>
      </c>
      <c r="J25" s="3">
        <f aca="true" t="shared" si="11" ref="J25:J32">SUM(B25:I25)</f>
        <v>19589.5</v>
      </c>
      <c r="M25" t="str">
        <f>A12</f>
        <v>z toho</v>
      </c>
      <c r="N25" s="3">
        <f>J12</f>
        <v>0</v>
      </c>
    </row>
    <row r="26" spans="1:15" ht="12.75">
      <c r="A26" t="str">
        <f>'[1]ÚAMM'!G82</f>
        <v>2 + 3 BDP</v>
      </c>
      <c r="B26" s="3">
        <f>'[1]ÚAMAI1'!I107</f>
        <v>2131</v>
      </c>
      <c r="C26" s="3">
        <f>'[1]ÚAMM'!I82</f>
        <v>4983</v>
      </c>
      <c r="D26" s="3">
        <f>'[1]ÚDTK'!I84</f>
        <v>4616</v>
      </c>
      <c r="E26" s="3">
        <f>'[1]ÚCHaHSZ'!I81</f>
        <v>2346</v>
      </c>
      <c r="F26" s="3">
        <f>'[1]ÚMF'!I38</f>
        <v>2572</v>
      </c>
      <c r="G26" s="3">
        <f>'[1]ÚSETM'!I139</f>
        <v>4416</v>
      </c>
      <c r="H26" s="3">
        <f>'[1]ÚTE'!I48</f>
        <v>3762</v>
      </c>
      <c r="I26" s="3">
        <f>'[1]ÚTM'!I78</f>
        <v>1649</v>
      </c>
      <c r="J26" s="3">
        <f t="shared" si="11"/>
        <v>26475</v>
      </c>
      <c r="M26" t="str">
        <f>A13</f>
        <v>BP</v>
      </c>
      <c r="N26" s="3">
        <f>J13</f>
        <v>193</v>
      </c>
      <c r="O26" s="3"/>
    </row>
    <row r="27" spans="1:15" ht="12.75">
      <c r="A27" t="str">
        <f>'[1]ÚAMM'!G83</f>
        <v>1 + 2 IDP</v>
      </c>
      <c r="B27" s="4">
        <f>'[1]ÚAMAI1'!I108</f>
        <v>8586</v>
      </c>
      <c r="C27" s="3">
        <f>'[1]ÚAMM'!I83</f>
        <v>5529</v>
      </c>
      <c r="D27" s="3">
        <f>'[1]ÚDTK'!I85</f>
        <v>8223</v>
      </c>
      <c r="E27" s="3">
        <f>'[1]ÚCHaHSZ'!I82</f>
        <v>2688</v>
      </c>
      <c r="F27" s="3">
        <f>'[1]ÚMF'!I39</f>
        <v>1410</v>
      </c>
      <c r="G27" s="3">
        <f>'[1]ÚSETM'!I140</f>
        <v>12595.5</v>
      </c>
      <c r="H27" s="3">
        <f>'[1]ÚTE'!I49</f>
        <v>4960.5</v>
      </c>
      <c r="I27" s="3">
        <f>'[1]ÚTM'!I79</f>
        <v>3643.5</v>
      </c>
      <c r="J27" s="3">
        <f t="shared" si="11"/>
        <v>47635.5</v>
      </c>
      <c r="M27" t="str">
        <f>A14</f>
        <v>DP</v>
      </c>
      <c r="N27" s="3">
        <f>J14</f>
        <v>273</v>
      </c>
      <c r="O27" s="3"/>
    </row>
    <row r="28" spans="1:15" ht="12.75">
      <c r="A28" t="str">
        <f>'[1]ÚAMM'!G84</f>
        <v>1 + 2 IDK</v>
      </c>
      <c r="B28" s="4">
        <f>'[1]ÚAMAI1'!I109</f>
        <v>1086</v>
      </c>
      <c r="C28" s="3">
        <f>'[1]ÚAMM'!I84</f>
        <v>0</v>
      </c>
      <c r="D28" s="3">
        <f>'[1]ÚDTK'!I86</f>
        <v>3</v>
      </c>
      <c r="E28" s="3">
        <f>'[1]ÚCHaHSZ'!I83</f>
        <v>198</v>
      </c>
      <c r="F28" s="3">
        <f>'[1]ÚMF'!I40</f>
        <v>195</v>
      </c>
      <c r="G28" s="3">
        <f>'[1]ÚSETM'!I141</f>
        <v>2671.5</v>
      </c>
      <c r="H28" s="3">
        <f>'[1]ÚTE'!I50</f>
        <v>0</v>
      </c>
      <c r="I28" s="3">
        <f>'[1]ÚTM'!I80</f>
        <v>4105.5</v>
      </c>
      <c r="J28" s="3">
        <f t="shared" si="11"/>
        <v>8259</v>
      </c>
      <c r="M28" t="str">
        <f>A15</f>
        <v>ext BP</v>
      </c>
      <c r="N28" s="3">
        <f>J15</f>
        <v>62</v>
      </c>
      <c r="O28" s="3"/>
    </row>
    <row r="29" spans="1:15" ht="12.75">
      <c r="A29" t="str">
        <f>'[1]ÚAMM'!G85</f>
        <v>1 BEK</v>
      </c>
      <c r="B29" s="4">
        <f>'[1]ÚAMAI1'!I110</f>
        <v>0</v>
      </c>
      <c r="C29" s="3">
        <f>'[1]ÚAMM'!I85</f>
        <v>0</v>
      </c>
      <c r="D29" s="3">
        <f>'[1]ÚDTK'!I87</f>
        <v>21.419999999999998</v>
      </c>
      <c r="E29" s="3">
        <f>'[1]ÚCHaHSZ'!I84</f>
        <v>0</v>
      </c>
      <c r="F29" s="3">
        <f>'[1]ÚMF'!I41</f>
        <v>46.62</v>
      </c>
      <c r="G29" s="3">
        <f>'[1]ÚSETM'!I142</f>
        <v>0</v>
      </c>
      <c r="H29" s="3">
        <f>'[1]ÚTE'!I51</f>
        <v>0</v>
      </c>
      <c r="I29" s="3">
        <f>'[1]ÚTM'!I81</f>
        <v>63</v>
      </c>
      <c r="J29" s="3">
        <f t="shared" si="11"/>
        <v>131.04</v>
      </c>
      <c r="O29" s="3"/>
    </row>
    <row r="30" spans="1:15" ht="12.75">
      <c r="A30" t="str">
        <f>'[1]ÚAMM'!G86</f>
        <v>2 - 4 BEK</v>
      </c>
      <c r="B30" s="4">
        <f>'[1]ÚAMAI1'!I111</f>
        <v>109.5</v>
      </c>
      <c r="C30" s="3">
        <f>'[1]ÚAMM'!I86</f>
        <v>306.9</v>
      </c>
      <c r="D30" s="3">
        <f>'[1]ÚDTK'!I88</f>
        <v>240.6</v>
      </c>
      <c r="E30" s="3">
        <f>'[1]ÚCHaHSZ'!I85</f>
        <v>143.1</v>
      </c>
      <c r="F30" s="3">
        <f>'[1]ÚMF'!I42</f>
        <v>117.6</v>
      </c>
      <c r="G30" s="3">
        <f>'[1]ÚSETM'!I143</f>
        <v>548.4</v>
      </c>
      <c r="H30" s="3">
        <f>'[1]ÚTE'!I52</f>
        <v>347.7</v>
      </c>
      <c r="I30" s="3">
        <f>'[1]ÚTM'!I82</f>
        <v>148.79999999999998</v>
      </c>
      <c r="J30" s="3">
        <f t="shared" si="11"/>
        <v>1962.6</v>
      </c>
      <c r="O30" s="3"/>
    </row>
    <row r="31" spans="1:15" s="2" customFormat="1" ht="12.75">
      <c r="A31" s="2" t="s">
        <v>9</v>
      </c>
      <c r="B31" s="10">
        <f>'[1]ÚAMAI1'!I112</f>
        <v>11912.5</v>
      </c>
      <c r="C31" s="6">
        <f>'[1]ÚAMM'!I87</f>
        <v>12407.9</v>
      </c>
      <c r="D31" s="6">
        <f>'[1]ÚDTK'!I89</f>
        <v>15985.220000000001</v>
      </c>
      <c r="E31" s="6">
        <f>'[1]ÚCHaHSZ'!I86</f>
        <v>6845.1</v>
      </c>
      <c r="F31" s="6">
        <f>'[1]ÚMF'!I43</f>
        <v>15907.32</v>
      </c>
      <c r="G31" s="6">
        <f>'[1]ÚSETM'!I144</f>
        <v>20231.4</v>
      </c>
      <c r="H31" s="6">
        <f>'[1]ÚTE'!I53</f>
        <v>9070.2</v>
      </c>
      <c r="I31" s="6">
        <f>'[1]ÚTM'!I83</f>
        <v>11693</v>
      </c>
      <c r="J31" s="6">
        <f t="shared" si="11"/>
        <v>104052.64</v>
      </c>
      <c r="O31" s="6"/>
    </row>
    <row r="32" spans="1:15" s="2" customFormat="1" ht="12.75">
      <c r="A32" t="s">
        <v>23</v>
      </c>
      <c r="B32">
        <f>'[2]súhrn'!B3</f>
        <v>7266</v>
      </c>
      <c r="C32">
        <f>'[2]súhrn'!C3</f>
        <v>6498</v>
      </c>
      <c r="D32">
        <f>'[2]súhrn'!D3</f>
        <v>2874</v>
      </c>
      <c r="E32">
        <f>'[2]súhrn'!E3</f>
        <v>2004</v>
      </c>
      <c r="F32">
        <f>'[2]súhrn'!F3</f>
        <v>462</v>
      </c>
      <c r="G32">
        <f>'[2]súhrn'!G3</f>
        <v>2019</v>
      </c>
      <c r="H32">
        <f>'[2]súhrn'!H3</f>
        <v>3303</v>
      </c>
      <c r="I32">
        <f>'[2]súhrn'!I3</f>
        <v>5274</v>
      </c>
      <c r="J32" s="6">
        <f t="shared" si="11"/>
        <v>29700</v>
      </c>
      <c r="L32"/>
      <c r="O32" s="6"/>
    </row>
    <row r="33" spans="1:15" s="2" customFormat="1" ht="12.75">
      <c r="A33" s="2" t="s">
        <v>10</v>
      </c>
      <c r="B33" s="10">
        <f aca="true" t="shared" si="12" ref="B33:J33">B31+B32</f>
        <v>19178.5</v>
      </c>
      <c r="C33" s="10">
        <f t="shared" si="12"/>
        <v>18905.9</v>
      </c>
      <c r="D33" s="10">
        <f t="shared" si="12"/>
        <v>18859.22</v>
      </c>
      <c r="E33" s="10">
        <f t="shared" si="12"/>
        <v>8849.1</v>
      </c>
      <c r="F33" s="10">
        <f t="shared" si="12"/>
        <v>16369.32</v>
      </c>
      <c r="G33" s="10">
        <f t="shared" si="12"/>
        <v>22250.4</v>
      </c>
      <c r="H33" s="10">
        <f t="shared" si="12"/>
        <v>12373.2</v>
      </c>
      <c r="I33" s="10">
        <f t="shared" si="12"/>
        <v>16967</v>
      </c>
      <c r="J33" s="10">
        <f t="shared" si="12"/>
        <v>133752.64</v>
      </c>
      <c r="O33" s="6"/>
    </row>
    <row r="34" spans="1:11" ht="12.75">
      <c r="A34" s="8" t="s">
        <v>11</v>
      </c>
      <c r="B34" s="8">
        <f>B33/$J33*100</f>
        <v>14.338782397117544</v>
      </c>
      <c r="C34" s="8">
        <f aca="true" t="shared" si="13" ref="C34:J34">C33/$J33*100</f>
        <v>14.134973335853406</v>
      </c>
      <c r="D34" s="8">
        <f t="shared" si="13"/>
        <v>14.10007309014611</v>
      </c>
      <c r="E34" s="8">
        <f t="shared" si="13"/>
        <v>6.616018943626084</v>
      </c>
      <c r="F34" s="8">
        <f t="shared" si="13"/>
        <v>12.238502357785237</v>
      </c>
      <c r="G34" s="8">
        <f t="shared" si="13"/>
        <v>16.63548472762855</v>
      </c>
      <c r="H34" s="8">
        <f t="shared" si="13"/>
        <v>9.250808058816633</v>
      </c>
      <c r="I34" s="8">
        <f t="shared" si="13"/>
        <v>12.685357089026429</v>
      </c>
      <c r="J34" s="8">
        <f t="shared" si="13"/>
        <v>100</v>
      </c>
      <c r="K34" s="8" t="s">
        <v>11</v>
      </c>
    </row>
    <row r="35" spans="2:9" ht="12.75">
      <c r="B35" s="3"/>
      <c r="C35" s="3"/>
      <c r="D35" s="3"/>
      <c r="E35" s="3"/>
      <c r="F35" s="3"/>
      <c r="G35" s="3"/>
      <c r="H35" s="3"/>
      <c r="I35" s="3"/>
    </row>
    <row r="36" spans="1:10" s="11" customFormat="1" ht="12.75">
      <c r="A36" s="11" t="s">
        <v>13</v>
      </c>
      <c r="B36" s="12">
        <f>'[1]KKŠ-počty učiteľov'!L11</f>
        <v>1.6879964695498677</v>
      </c>
      <c r="C36" s="12">
        <f>'[1]KKŠ-počty učiteľov'!M11</f>
        <v>1.5827586206896551</v>
      </c>
      <c r="D36" s="12">
        <f>'[1]KKŠ-počty učiteľov'!N11</f>
        <v>1.5678571428571428</v>
      </c>
      <c r="E36" s="12">
        <f>'[1]KKŠ-počty učiteľov'!O11</f>
        <v>1.572595281306715</v>
      </c>
      <c r="F36" s="12">
        <f>'[1]KKŠ-počty učiteľov'!P11</f>
        <v>1.3888235294117646</v>
      </c>
      <c r="G36" s="12">
        <f>'[1]KKŠ-počty učiteľov'!Q11</f>
        <v>1.5345454545454544</v>
      </c>
      <c r="H36" s="12">
        <f>'[1]KKŠ-počty učiteľov'!R11</f>
        <v>1.5197142857142856</v>
      </c>
      <c r="I36" s="12">
        <f>'[1]KKŠ-počty učiteľov'!S11</f>
        <v>1.5699678972712678</v>
      </c>
      <c r="J36" s="12">
        <f>'[1]KKŠ-počty učiteľov'!T11</f>
        <v>1.5455354091513196</v>
      </c>
    </row>
    <row r="37" spans="1:12" ht="12.75">
      <c r="A37" t="s">
        <v>14</v>
      </c>
      <c r="B37" s="3">
        <f>B33*B36</f>
        <v>32373.240291262136</v>
      </c>
      <c r="C37" s="3">
        <f aca="true" t="shared" si="14" ref="C37:J37">C33*C36</f>
        <v>29923.476206896554</v>
      </c>
      <c r="D37" s="3">
        <f t="shared" si="14"/>
        <v>29568.562785714286</v>
      </c>
      <c r="E37" s="3">
        <f t="shared" si="14"/>
        <v>13916.052903811253</v>
      </c>
      <c r="F37" s="3">
        <f t="shared" si="14"/>
        <v>22734.096776470586</v>
      </c>
      <c r="G37" s="3">
        <f t="shared" si="14"/>
        <v>34144.250181818185</v>
      </c>
      <c r="H37" s="3">
        <f t="shared" si="14"/>
        <v>18803.7288</v>
      </c>
      <c r="I37" s="3">
        <f t="shared" si="14"/>
        <v>26637.6453130016</v>
      </c>
      <c r="J37" s="3">
        <f t="shared" si="14"/>
        <v>206719.44118746917</v>
      </c>
      <c r="K37" s="3">
        <f>J33*J36</f>
        <v>206719.44118746917</v>
      </c>
      <c r="L37" s="3">
        <f>J37-K37</f>
        <v>0</v>
      </c>
    </row>
    <row r="38" spans="1:11" s="15" customFormat="1" ht="27">
      <c r="A38" s="13" t="s">
        <v>31</v>
      </c>
      <c r="B38" s="14">
        <f aca="true" t="shared" si="15" ref="B38:J38">B37/$J37*100</f>
        <v>15.660472041380752</v>
      </c>
      <c r="C38" s="14">
        <f t="shared" si="15"/>
        <v>14.4754049425664</v>
      </c>
      <c r="D38" s="14">
        <f t="shared" si="15"/>
        <v>14.303716484459352</v>
      </c>
      <c r="E38" s="14">
        <f t="shared" si="15"/>
        <v>6.731854935303884</v>
      </c>
      <c r="F38" s="14">
        <f t="shared" si="15"/>
        <v>10.99756106434786</v>
      </c>
      <c r="G38" s="14">
        <f t="shared" si="15"/>
        <v>16.517193538102465</v>
      </c>
      <c r="H38" s="14">
        <f t="shared" si="15"/>
        <v>9.096255626459113</v>
      </c>
      <c r="I38" s="14">
        <f t="shared" si="15"/>
        <v>12.885892666884931</v>
      </c>
      <c r="J38" s="14">
        <f t="shared" si="15"/>
        <v>100</v>
      </c>
      <c r="K38" s="15" t="s">
        <v>11</v>
      </c>
    </row>
    <row r="42" spans="2:9" ht="12.75">
      <c r="B42" t="s">
        <v>15</v>
      </c>
      <c r="C42" t="s">
        <v>16</v>
      </c>
      <c r="D42" t="s">
        <v>17</v>
      </c>
      <c r="E42" t="s">
        <v>18</v>
      </c>
      <c r="F42" t="s">
        <v>19</v>
      </c>
      <c r="G42" t="s">
        <v>20</v>
      </c>
      <c r="H42" t="s">
        <v>21</v>
      </c>
      <c r="I42" t="s">
        <v>22</v>
      </c>
    </row>
    <row r="43" spans="1:10" ht="12.75">
      <c r="A43" s="8" t="str">
        <f>A38</f>
        <v>2012 PODIEL NA PED_VÝKONOCH SjF</v>
      </c>
      <c r="B43" s="18">
        <f>B38</f>
        <v>15.660472041380752</v>
      </c>
      <c r="C43" s="18">
        <f aca="true" t="shared" si="16" ref="C43:J43">C38</f>
        <v>14.4754049425664</v>
      </c>
      <c r="D43" s="18">
        <f t="shared" si="16"/>
        <v>14.303716484459352</v>
      </c>
      <c r="E43" s="18">
        <f t="shared" si="16"/>
        <v>6.731854935303884</v>
      </c>
      <c r="F43" s="18">
        <f t="shared" si="16"/>
        <v>10.99756106434786</v>
      </c>
      <c r="G43" s="18">
        <f t="shared" si="16"/>
        <v>16.517193538102465</v>
      </c>
      <c r="H43" s="18">
        <f t="shared" si="16"/>
        <v>9.096255626459113</v>
      </c>
      <c r="I43" s="18">
        <f t="shared" si="16"/>
        <v>12.885892666884931</v>
      </c>
      <c r="J43" s="18">
        <f t="shared" si="16"/>
        <v>100</v>
      </c>
    </row>
    <row r="44" spans="1:10" ht="25.5">
      <c r="A44" s="16" t="s">
        <v>30</v>
      </c>
      <c r="B44" s="18">
        <v>13.531083400215277</v>
      </c>
      <c r="C44" s="18">
        <v>17.348322740545285</v>
      </c>
      <c r="D44" s="18">
        <v>14.55268303886934</v>
      </c>
      <c r="E44" s="18">
        <v>7.165551945696085</v>
      </c>
      <c r="F44" s="18">
        <v>11.491339478675737</v>
      </c>
      <c r="G44" s="18">
        <v>15.33283576962935</v>
      </c>
      <c r="H44" s="18">
        <v>9.969154976914961</v>
      </c>
      <c r="I44" s="18">
        <v>10.609028649453968</v>
      </c>
      <c r="J44" s="18">
        <f>SUM(B44:I44)</f>
        <v>100</v>
      </c>
    </row>
    <row r="45" spans="1:10" ht="25.5">
      <c r="A45" s="16" t="s">
        <v>29</v>
      </c>
      <c r="B45" s="18">
        <v>9.909299034112827</v>
      </c>
      <c r="C45" s="18">
        <v>17.093405339856773</v>
      </c>
      <c r="D45" s="18">
        <v>16.87776773353916</v>
      </c>
      <c r="E45" s="18">
        <v>7.733532275786271</v>
      </c>
      <c r="F45" s="18">
        <v>14.436897309837846</v>
      </c>
      <c r="G45" s="18">
        <v>16.87928182508595</v>
      </c>
      <c r="H45" s="18">
        <v>9.430897722083678</v>
      </c>
      <c r="I45" s="18">
        <v>7.638918759697498</v>
      </c>
      <c r="J45" s="18">
        <f>SUM(B45:I45)</f>
        <v>100</v>
      </c>
    </row>
    <row r="46" spans="1:15" s="1" customFormat="1" ht="12.75">
      <c r="A46" s="1" t="e">
        <f>A2</f>
        <v>#REF!</v>
      </c>
      <c r="B46" s="1">
        <f>A22</f>
        <v>0</v>
      </c>
      <c r="C46" s="1">
        <f>'[1]ÚDTK'!G82</f>
        <v>0</v>
      </c>
      <c r="D46" s="1">
        <f>'[1]ÚCHaHSZ'!G79</f>
        <v>0</v>
      </c>
      <c r="E46" s="1">
        <f>'[1]ÚMF'!G36</f>
        <v>0</v>
      </c>
      <c r="F46" s="1">
        <f>'[1]ÚSETM'!G137</f>
        <v>0</v>
      </c>
      <c r="G46" s="1">
        <f>'[1]ÚTE'!G46</f>
        <v>0</v>
      </c>
      <c r="H46" s="1">
        <f>'[1]ÚTM'!G76</f>
        <v>0</v>
      </c>
      <c r="N46" s="17"/>
      <c r="O46" s="17"/>
    </row>
    <row r="47" spans="1:15" s="1" customFormat="1" ht="12.75">
      <c r="A47" s="1" t="str">
        <f aca="true" t="shared" si="17" ref="A47:A54">A4</f>
        <v>ÚAMAI</v>
      </c>
      <c r="B47" s="1" t="str">
        <f aca="true" t="shared" si="18" ref="B47:B54">A24</f>
        <v>ÚAMM</v>
      </c>
      <c r="C47" s="1" t="str">
        <f aca="true" t="shared" si="19" ref="C47:H47">D2</f>
        <v>ÚDTK</v>
      </c>
      <c r="D47" s="1" t="str">
        <f t="shared" si="19"/>
        <v>ÚCHaHSZ</v>
      </c>
      <c r="E47" s="1" t="str">
        <f t="shared" si="19"/>
        <v>ÚMF</v>
      </c>
      <c r="F47" s="1" t="str">
        <f t="shared" si="19"/>
        <v>ÚSETM</v>
      </c>
      <c r="G47" s="1" t="str">
        <f t="shared" si="19"/>
        <v>ÚTE</v>
      </c>
      <c r="H47" s="1" t="str">
        <f t="shared" si="19"/>
        <v>ÚTM</v>
      </c>
      <c r="N47" s="17"/>
      <c r="O47" s="17"/>
    </row>
    <row r="48" spans="1:15" s="1" customFormat="1" ht="12.75">
      <c r="A48" s="1" t="str">
        <f t="shared" si="17"/>
        <v>1 BDP</v>
      </c>
      <c r="B48" s="1" t="str">
        <f t="shared" si="18"/>
        <v>1 BDP</v>
      </c>
      <c r="C48" s="1" t="str">
        <f>'[1]ÚDTK'!G83</f>
        <v>1 BDP</v>
      </c>
      <c r="D48" s="1" t="str">
        <f>'[1]ÚCHaHSZ'!G80</f>
        <v>1 BDP</v>
      </c>
      <c r="E48" s="1" t="str">
        <f>'[1]ÚMF'!G37</f>
        <v>1 BDP</v>
      </c>
      <c r="F48" s="1" t="str">
        <f>'[1]ÚSETM'!G138</f>
        <v>1 BDP</v>
      </c>
      <c r="G48" s="1" t="str">
        <f>'[1]ÚTE'!G47</f>
        <v>1 BDP</v>
      </c>
      <c r="H48" s="1" t="str">
        <f>'[1]ÚTM'!G77</f>
        <v>1 BDP</v>
      </c>
      <c r="N48" s="17"/>
      <c r="O48" s="17"/>
    </row>
    <row r="49" spans="1:15" s="1" customFormat="1" ht="12.75">
      <c r="A49" s="1" t="str">
        <f t="shared" si="17"/>
        <v>2 + 3 BDP</v>
      </c>
      <c r="B49" s="1" t="str">
        <f t="shared" si="18"/>
        <v>2 + 3 BDP</v>
      </c>
      <c r="C49" s="1" t="str">
        <f>'[1]ÚDTK'!G84</f>
        <v>2 + 3 BDP</v>
      </c>
      <c r="D49" s="1" t="str">
        <f>'[1]ÚCHaHSZ'!G81</f>
        <v>2 + 3 BDP</v>
      </c>
      <c r="E49" s="1" t="str">
        <f>'[1]ÚMF'!G38</f>
        <v>2 + 3 BDP</v>
      </c>
      <c r="F49" s="1" t="str">
        <f>'[1]ÚSETM'!G139</f>
        <v>2 + 3 BDP</v>
      </c>
      <c r="G49" s="1" t="str">
        <f>'[1]ÚTE'!G48</f>
        <v>2 + 3 BDP</v>
      </c>
      <c r="H49" s="1" t="str">
        <f>'[1]ÚTM'!G78</f>
        <v>2 + 3 BDP</v>
      </c>
      <c r="N49" s="17"/>
      <c r="O49" s="17"/>
    </row>
    <row r="50" spans="1:15" s="1" customFormat="1" ht="12.75">
      <c r="A50" s="1" t="str">
        <f t="shared" si="17"/>
        <v>1 + 2 IDP</v>
      </c>
      <c r="B50" s="1" t="str">
        <f t="shared" si="18"/>
        <v>1 + 2 IDP</v>
      </c>
      <c r="C50" s="1" t="str">
        <f>'[1]ÚDTK'!G85</f>
        <v>1 + 2 IDP</v>
      </c>
      <c r="D50" s="1" t="str">
        <f>'[1]ÚCHaHSZ'!G82</f>
        <v>1 + 2 IDP</v>
      </c>
      <c r="E50" s="1" t="str">
        <f>'[1]ÚMF'!G39</f>
        <v>1 + 2 IDP</v>
      </c>
      <c r="F50" s="1" t="str">
        <f>'[1]ÚSETM'!G140</f>
        <v>1 + 2 IDP</v>
      </c>
      <c r="G50" s="1" t="str">
        <f>'[1]ÚTE'!G49</f>
        <v>1 + 2 IDP</v>
      </c>
      <c r="H50" s="1" t="str">
        <f>'[1]ÚTM'!G79</f>
        <v>1 + 2 IDP</v>
      </c>
      <c r="N50" s="17"/>
      <c r="O50" s="17"/>
    </row>
    <row r="51" spans="1:15" s="1" customFormat="1" ht="12.75">
      <c r="A51" s="1" t="str">
        <f t="shared" si="17"/>
        <v>1 + 2 IDK</v>
      </c>
      <c r="B51" s="1" t="str">
        <f t="shared" si="18"/>
        <v>1 + 2 IDK</v>
      </c>
      <c r="C51" s="1" t="str">
        <f>'[1]ÚDTK'!G86</f>
        <v>1 + 2 IDK</v>
      </c>
      <c r="D51" s="1" t="str">
        <f>'[1]ÚCHaHSZ'!G83</f>
        <v>1 + 2 IDK</v>
      </c>
      <c r="E51" s="1" t="str">
        <f>'[1]ÚMF'!G40</f>
        <v>1 + 2 IDK</v>
      </c>
      <c r="F51" s="1" t="str">
        <f>'[1]ÚSETM'!G141</f>
        <v>1 + 2 IDK</v>
      </c>
      <c r="G51" s="1" t="str">
        <f>'[1]ÚTE'!G50</f>
        <v>1 + 2 IDK</v>
      </c>
      <c r="H51" s="1" t="str">
        <f>'[1]ÚTM'!G80</f>
        <v>1 + 2 IDK</v>
      </c>
      <c r="N51" s="17"/>
      <c r="O51" s="17"/>
    </row>
    <row r="52" spans="1:15" s="1" customFormat="1" ht="12.75">
      <c r="A52" s="1" t="str">
        <f t="shared" si="17"/>
        <v>1 BEK</v>
      </c>
      <c r="B52" s="1" t="str">
        <f t="shared" si="18"/>
        <v>1 BEK</v>
      </c>
      <c r="C52" s="1" t="str">
        <f>'[1]ÚDTK'!G87</f>
        <v>1 BEK</v>
      </c>
      <c r="D52" s="1" t="str">
        <f>'[1]ÚCHaHSZ'!G84</f>
        <v>1 BEK</v>
      </c>
      <c r="E52" s="1" t="str">
        <f>'[1]ÚMF'!G41</f>
        <v>1 BEK</v>
      </c>
      <c r="F52" s="1" t="str">
        <f>'[1]ÚSETM'!G142</f>
        <v>1 BEK</v>
      </c>
      <c r="G52" s="1" t="str">
        <f>'[1]ÚTE'!G51</f>
        <v>1 BEK</v>
      </c>
      <c r="H52" s="1" t="str">
        <f>'[1]ÚTM'!G81</f>
        <v>1 BEK</v>
      </c>
      <c r="N52" s="17"/>
      <c r="O52" s="17"/>
    </row>
    <row r="53" spans="1:15" s="1" customFormat="1" ht="12.75">
      <c r="A53" s="1" t="str">
        <f t="shared" si="17"/>
        <v>2 - 4 BEK</v>
      </c>
      <c r="B53" s="1" t="str">
        <f t="shared" si="18"/>
        <v>2 - 4 BEK</v>
      </c>
      <c r="C53" s="1" t="str">
        <f>'[1]ÚDTK'!G88</f>
        <v>2 - 4 BEK</v>
      </c>
      <c r="D53" s="1" t="str">
        <f>'[1]ÚCHaHSZ'!G85</f>
        <v>2 - 4 BEK</v>
      </c>
      <c r="E53" s="1" t="str">
        <f>'[1]ÚMF'!G42</f>
        <v>2 - 4 BEK</v>
      </c>
      <c r="F53" s="1" t="str">
        <f>'[1]ÚSETM'!G143</f>
        <v>2 - 4 BEK</v>
      </c>
      <c r="G53" s="1" t="str">
        <f>'[1]ÚTE'!G52</f>
        <v>2 - 4 BEK</v>
      </c>
      <c r="H53" s="1" t="str">
        <f>'[1]ÚTM'!G82</f>
        <v>2 - 4 BEK</v>
      </c>
      <c r="N53" s="17"/>
      <c r="O53" s="17"/>
    </row>
    <row r="54" spans="1:8" s="1" customFormat="1" ht="12.75">
      <c r="A54" s="1" t="str">
        <f t="shared" si="17"/>
        <v>spolu B_I</v>
      </c>
      <c r="B54" s="1" t="str">
        <f t="shared" si="18"/>
        <v>spolu B_I</v>
      </c>
      <c r="C54" s="1" t="str">
        <f>'[1]ÚDTK'!G89</f>
        <v>spolu</v>
      </c>
      <c r="D54" s="1" t="str">
        <f>'[1]ÚCHaHSZ'!G86</f>
        <v>spolu</v>
      </c>
      <c r="E54" s="1" t="str">
        <f>'[1]ÚMF'!G43</f>
        <v>spolu</v>
      </c>
      <c r="F54" s="1" t="str">
        <f>'[1]ÚSETM'!G144</f>
        <v>spolu</v>
      </c>
      <c r="G54" s="1" t="str">
        <f>'[1]ÚTE'!G53</f>
        <v>spolu</v>
      </c>
      <c r="H54" s="1" t="str">
        <f>'[1]ÚTM'!G83</f>
        <v>spolu</v>
      </c>
    </row>
    <row r="55" s="1" customFormat="1" ht="12.75"/>
    <row r="56" spans="1:21" s="1" customFormat="1" ht="12.75">
      <c r="A56" s="1" t="str">
        <f>A12</f>
        <v>z toho</v>
      </c>
      <c r="B56" s="1" t="str">
        <f>A36</f>
        <v>KKŠ 2012</v>
      </c>
      <c r="C56" s="1" t="str">
        <f>'[1]ÚDTK'!G91</f>
        <v>z toho</v>
      </c>
      <c r="D56" s="1" t="str">
        <f>'[1]ÚCHaHSZ'!G88</f>
        <v>z toho</v>
      </c>
      <c r="E56" s="1" t="str">
        <f>'[1]ÚMF'!G45</f>
        <v>z toho</v>
      </c>
      <c r="F56" s="1" t="str">
        <f>'[1]ÚSETM'!G146</f>
        <v>z toho</v>
      </c>
      <c r="G56" s="1" t="str">
        <f>'[1]ÚTE'!G55</f>
        <v>z toho</v>
      </c>
      <c r="H56" s="1" t="str">
        <f>'[1]ÚTM'!G85</f>
        <v>z toho</v>
      </c>
      <c r="M56" s="17"/>
      <c r="N56" s="17"/>
      <c r="O56" s="17"/>
      <c r="P56" s="17"/>
      <c r="Q56" s="17"/>
      <c r="R56" s="17"/>
      <c r="S56" s="17"/>
      <c r="T56" s="17"/>
      <c r="U56" s="17"/>
    </row>
    <row r="57" spans="1:21" s="1" customFormat="1" ht="12.75">
      <c r="A57" s="1" t="str">
        <f>A13</f>
        <v>BP</v>
      </c>
      <c r="B57" s="1" t="e">
        <f>#REF!</f>
        <v>#REF!</v>
      </c>
      <c r="C57" s="1" t="str">
        <f>'[1]ÚDTK'!G92</f>
        <v>BP</v>
      </c>
      <c r="D57" s="1" t="str">
        <f>'[1]ÚCHaHSZ'!G89</f>
        <v>BP</v>
      </c>
      <c r="E57" s="1" t="str">
        <f>'[1]ÚMF'!G46</f>
        <v>BP</v>
      </c>
      <c r="F57" s="1" t="str">
        <f>'[1]ÚSETM'!G147</f>
        <v>BP</v>
      </c>
      <c r="G57" s="1" t="str">
        <f>'[1]ÚTE'!G56</f>
        <v>BP</v>
      </c>
      <c r="H57" s="1" t="str">
        <f>'[1]ÚTM'!G86</f>
        <v>BP</v>
      </c>
      <c r="M57" s="17"/>
      <c r="N57" s="17"/>
      <c r="O57" s="17"/>
      <c r="P57" s="17"/>
      <c r="Q57" s="17"/>
      <c r="R57" s="17"/>
      <c r="S57" s="17"/>
      <c r="T57" s="17"/>
      <c r="U57" s="17"/>
    </row>
    <row r="58" spans="1:8" s="1" customFormat="1" ht="12.75">
      <c r="A58" s="1" t="str">
        <f>A14</f>
        <v>DP</v>
      </c>
      <c r="B58" s="1" t="e">
        <f>#REF!</f>
        <v>#REF!</v>
      </c>
      <c r="C58" s="1" t="str">
        <f>'[1]ÚDTK'!G93</f>
        <v>DP</v>
      </c>
      <c r="D58" s="1" t="str">
        <f>'[1]ÚCHaHSZ'!G90</f>
        <v>DP</v>
      </c>
      <c r="E58" s="1" t="str">
        <f>'[1]ÚMF'!G47</f>
        <v>DP</v>
      </c>
      <c r="F58" s="1" t="str">
        <f>'[1]ÚSETM'!G148</f>
        <v>DP</v>
      </c>
      <c r="G58" s="1" t="str">
        <f>'[1]ÚTE'!G57</f>
        <v>DP</v>
      </c>
      <c r="H58" s="1" t="str">
        <f>'[1]ÚTM'!G87</f>
        <v>DP</v>
      </c>
    </row>
    <row r="59" spans="1:8" s="1" customFormat="1" ht="12.75">
      <c r="A59" s="1" t="str">
        <f>A15</f>
        <v>ext BP</v>
      </c>
      <c r="B59" s="1" t="str">
        <f>A44</f>
        <v>2011 PODIEL NA PED_VÝKONOCH SjF</v>
      </c>
      <c r="C59" s="1" t="str">
        <f>'[1]ÚDTK'!G94</f>
        <v>ext BP</v>
      </c>
      <c r="D59" s="1" t="str">
        <f>'[1]ÚCHaHSZ'!G91</f>
        <v>ext BP</v>
      </c>
      <c r="E59" s="1" t="str">
        <f>'[1]ÚMF'!G48</f>
        <v>ext BP</v>
      </c>
      <c r="F59" s="1" t="str">
        <f>'[1]ÚSETM'!G149</f>
        <v>ext BP</v>
      </c>
      <c r="G59" s="1" t="str">
        <f>'[1]ÚTE'!G58</f>
        <v>ext BP</v>
      </c>
      <c r="H59" s="1" t="str">
        <f>'[1]ÚTM'!G88</f>
        <v>ext BP</v>
      </c>
    </row>
    <row r="60" s="1" customFormat="1" ht="12.75"/>
  </sheetData>
  <mergeCells count="1">
    <mergeCell ref="A1:O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SjF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Urban</dc:creator>
  <cp:keywords/>
  <dc:description/>
  <cp:lastModifiedBy>František Urban</cp:lastModifiedBy>
  <dcterms:created xsi:type="dcterms:W3CDTF">2013-03-22T06:53:52Z</dcterms:created>
  <dcterms:modified xsi:type="dcterms:W3CDTF">2013-03-27T14:38:18Z</dcterms:modified>
  <cp:category/>
  <cp:version/>
  <cp:contentType/>
  <cp:contentStatus/>
</cp:coreProperties>
</file>